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270" windowWidth="17265" windowHeight="12330" activeTab="0"/>
  </bookViews>
  <sheets>
    <sheet name="INDEX" sheetId="1" r:id="rId1"/>
    <sheet name="National Summary" sheetId="2" r:id="rId2"/>
    <sheet name="Metallic Minerals 2007" sheetId="3" r:id="rId3"/>
    <sheet name="Coal" sheetId="4" r:id="rId4"/>
    <sheet name="2007 By Region" sheetId="5" r:id="rId5"/>
    <sheet name="2007 By Commodity" sheetId="6" r:id="rId6"/>
  </sheets>
  <definedNames/>
  <calcPr fullCalcOnLoad="1"/>
</workbook>
</file>

<file path=xl/sharedStrings.xml><?xml version="1.0" encoding="utf-8"?>
<sst xmlns="http://schemas.openxmlformats.org/spreadsheetml/2006/main" count="530" uniqueCount="123">
  <si>
    <t>Index - 2007 Coal, Industrial Minerals and Metallic Minerals Production Survey</t>
  </si>
  <si>
    <t>National Summary</t>
  </si>
  <si>
    <t>Metallic Minerals</t>
  </si>
  <si>
    <t>Coal</t>
  </si>
  <si>
    <t>2007 By Region</t>
  </si>
  <si>
    <t>2007 By Commodity</t>
  </si>
  <si>
    <r>
      <t>National Summary</t>
    </r>
    <r>
      <rPr>
        <sz val="12"/>
        <rFont val="Arial"/>
        <family val="2"/>
      </rPr>
      <t xml:space="preserve"> for all commodities </t>
    </r>
  </si>
  <si>
    <r>
      <t>Metallic Minerals</t>
    </r>
    <r>
      <rPr>
        <sz val="12"/>
        <rFont val="Arial"/>
        <family val="2"/>
      </rPr>
      <t xml:space="preserve"> production summary</t>
    </r>
  </si>
  <si>
    <r>
      <t>Coal</t>
    </r>
    <r>
      <rPr>
        <sz val="12"/>
        <rFont val="Arial"/>
        <family val="2"/>
      </rPr>
      <t xml:space="preserve"> production summary (by mining method, rank and region)</t>
    </r>
  </si>
  <si>
    <r>
      <t>Industrial Minerals</t>
    </r>
    <r>
      <rPr>
        <sz val="12"/>
        <rFont val="Arial"/>
        <family val="2"/>
      </rPr>
      <t xml:space="preserve"> production summary by </t>
    </r>
    <r>
      <rPr>
        <b/>
        <sz val="12"/>
        <color indexed="10"/>
        <rFont val="Arial"/>
        <family val="2"/>
      </rPr>
      <t>Region</t>
    </r>
  </si>
  <si>
    <r>
      <t>Industrial Minerals</t>
    </r>
    <r>
      <rPr>
        <sz val="12"/>
        <rFont val="Arial"/>
        <family val="2"/>
      </rPr>
      <t xml:space="preserve"> production summary by</t>
    </r>
    <r>
      <rPr>
        <b/>
        <sz val="12"/>
        <color indexed="10"/>
        <rFont val="Arial"/>
        <family val="2"/>
      </rPr>
      <t xml:space="preserve"> Commodity</t>
    </r>
  </si>
  <si>
    <t>NZ ANNUAL PRODUCTION STATISTICS - ALL COMMODITIES</t>
  </si>
  <si>
    <t>COMMODITY</t>
  </si>
  <si>
    <t>Quantity</t>
  </si>
  <si>
    <t>Value</t>
  </si>
  <si>
    <t>(tonnes)</t>
  </si>
  <si>
    <t>($NZ)</t>
  </si>
  <si>
    <t>Index</t>
  </si>
  <si>
    <t>Metals</t>
  </si>
  <si>
    <t>Gold</t>
  </si>
  <si>
    <t>Silver</t>
  </si>
  <si>
    <t>Magnetite (Ironsand)</t>
  </si>
  <si>
    <t>Total</t>
  </si>
  <si>
    <t>Non Metals</t>
  </si>
  <si>
    <t>Rock, sand and gravel for roading</t>
  </si>
  <si>
    <t>Rock, sand and gravel for building</t>
  </si>
  <si>
    <t>Rock, sand, gravel &amp; clay for fill</t>
  </si>
  <si>
    <t>Sand for industry</t>
  </si>
  <si>
    <t>Limestone for agriculture</t>
  </si>
  <si>
    <t>Limestone and marl for cement</t>
  </si>
  <si>
    <t>Limestone for industry &amp; roading</t>
  </si>
  <si>
    <t>Rock for reclamation &amp; protection</t>
  </si>
  <si>
    <t>Pumice</t>
  </si>
  <si>
    <t>Decorative pebbles including scoria</t>
  </si>
  <si>
    <t>Other</t>
  </si>
  <si>
    <t>Silica Sand</t>
  </si>
  <si>
    <t>Clay for brick, tiles etc</t>
  </si>
  <si>
    <t>Serpentine</t>
  </si>
  <si>
    <t>Recycled Material</t>
  </si>
  <si>
    <t>Building and dimension stone</t>
  </si>
  <si>
    <t>Clay for pottery and ceramics</t>
  </si>
  <si>
    <t>Dolomite for agriculture</t>
  </si>
  <si>
    <t>Zeolite</t>
  </si>
  <si>
    <t>Amorphous silica</t>
  </si>
  <si>
    <t>Perlite</t>
  </si>
  <si>
    <t>Bentonite</t>
  </si>
  <si>
    <t>Dolomite for industry</t>
  </si>
  <si>
    <t>Diatomite</t>
  </si>
  <si>
    <t>Pounamu</t>
  </si>
  <si>
    <t>Talc</t>
  </si>
  <si>
    <t>GRAND TOTAL</t>
  </si>
  <si>
    <t xml:space="preserve">NEW ZEALAND METAL PRODUCTION </t>
  </si>
  <si>
    <t>METAL</t>
  </si>
  <si>
    <t>MINES</t>
  </si>
  <si>
    <t>(print to landscape)</t>
  </si>
  <si>
    <t xml:space="preserve"> </t>
  </si>
  <si>
    <t>(NZ$)</t>
  </si>
  <si>
    <t>Waihi</t>
  </si>
  <si>
    <t>Macraes mine</t>
  </si>
  <si>
    <t>Other hard rock</t>
  </si>
  <si>
    <t>Placer West Coast</t>
  </si>
  <si>
    <t>Placer Otago/Southland</t>
  </si>
  <si>
    <t>Placer Marlbrough</t>
  </si>
  <si>
    <t xml:space="preserve">Placer Tasman </t>
  </si>
  <si>
    <t xml:space="preserve">Waihi    </t>
  </si>
  <si>
    <t xml:space="preserve">Macraes mine    </t>
  </si>
  <si>
    <t xml:space="preserve">Other      </t>
  </si>
  <si>
    <t>Ironsand</t>
  </si>
  <si>
    <t>(Quantity in Tonnes)</t>
  </si>
  <si>
    <t>Waikato North Head</t>
  </si>
  <si>
    <t>Withheld</t>
  </si>
  <si>
    <t>Taharoa</t>
  </si>
  <si>
    <t>Total Value of Metals Production ($NZ)</t>
  </si>
  <si>
    <t>*Values are estimates only</t>
  </si>
  <si>
    <r>
      <t xml:space="preserve">Total Gold Production </t>
    </r>
    <r>
      <rPr>
        <b/>
        <i/>
        <u val="single"/>
        <sz val="10"/>
        <rFont val="Arial"/>
        <family val="2"/>
      </rPr>
      <t>(kg's)</t>
    </r>
    <r>
      <rPr>
        <b/>
        <sz val="10"/>
        <rFont val="Arial"/>
        <family val="2"/>
      </rPr>
      <t xml:space="preserve"> and Values ($)</t>
    </r>
  </si>
  <si>
    <r>
      <t xml:space="preserve">Total Silver Production </t>
    </r>
    <r>
      <rPr>
        <b/>
        <i/>
        <u val="single"/>
        <sz val="10"/>
        <rFont val="Arial"/>
        <family val="2"/>
      </rPr>
      <t>(kg's)</t>
    </r>
    <r>
      <rPr>
        <b/>
        <sz val="10"/>
        <rFont val="Arial"/>
        <family val="2"/>
      </rPr>
      <t xml:space="preserve"> and Values ($)</t>
    </r>
  </si>
  <si>
    <r>
      <t xml:space="preserve">Total Ironsand Production </t>
    </r>
    <r>
      <rPr>
        <b/>
        <i/>
        <u val="single"/>
        <sz val="10"/>
        <rFont val="Arial"/>
        <family val="2"/>
      </rPr>
      <t>(tonnes)</t>
    </r>
    <r>
      <rPr>
        <b/>
        <sz val="10"/>
        <rFont val="Arial"/>
        <family val="2"/>
      </rPr>
      <t xml:space="preserve"> and Values ($)*</t>
    </r>
  </si>
  <si>
    <r>
      <t xml:space="preserve">Total </t>
    </r>
    <r>
      <rPr>
        <b/>
        <i/>
        <u val="single"/>
        <sz val="10"/>
        <rFont val="Arial"/>
        <family val="2"/>
      </rPr>
      <t>Tonnage</t>
    </r>
    <r>
      <rPr>
        <b/>
        <sz val="10"/>
        <rFont val="Arial"/>
        <family val="2"/>
      </rPr>
      <t xml:space="preserve"> Produced</t>
    </r>
  </si>
  <si>
    <t>2007 NZ COAL PRODUCTION  BY MINING METHOD, RANK AND REGION</t>
  </si>
  <si>
    <t>Region</t>
  </si>
  <si>
    <t>Bituminous</t>
  </si>
  <si>
    <t>Sub Bituminous</t>
  </si>
  <si>
    <t>Lignite</t>
  </si>
  <si>
    <t xml:space="preserve"> Total</t>
  </si>
  <si>
    <t>Opencast</t>
  </si>
  <si>
    <t>Undergound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</si>
  <si>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</si>
  <si>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</si>
  <si>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</si>
  <si>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</si>
  <si>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</si>
  <si>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</si>
  <si>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</si>
  <si>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</si>
  <si>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Total Value (NZD)*</t>
  </si>
  <si>
    <t>*Estimate based on Industry Figures</t>
  </si>
  <si>
    <t>NZ INDUSTRIAL MINERAL PRODUCTION BY REGION</t>
  </si>
  <si>
    <t>REGION</t>
  </si>
  <si>
    <t>MINERAL COMMODITY</t>
  </si>
  <si>
    <t>Northland</t>
  </si>
  <si>
    <t>Limestone for industry</t>
  </si>
  <si>
    <t>Auckland</t>
  </si>
  <si>
    <t>Building and Dimension stone</t>
  </si>
  <si>
    <t>Bay of Plenty</t>
  </si>
  <si>
    <t>Amorphous Silica</t>
  </si>
  <si>
    <t>Gisborne</t>
  </si>
  <si>
    <t>Taranaki</t>
  </si>
  <si>
    <t>Hawkes Bay</t>
  </si>
  <si>
    <t>Sand for Industry</t>
  </si>
  <si>
    <t>Manawatu/Wanganui</t>
  </si>
  <si>
    <t>Building and Dimension Stone</t>
  </si>
  <si>
    <t>Wellington</t>
  </si>
  <si>
    <t>Nelson/Tasman</t>
  </si>
  <si>
    <t>Marlborough</t>
  </si>
  <si>
    <t>Clay for bricks, tiles etc</t>
  </si>
  <si>
    <t>Chatham Islands</t>
  </si>
  <si>
    <t>Grand Total (NZ) *</t>
  </si>
  <si>
    <t xml:space="preserve">                              </t>
  </si>
  <si>
    <t>* Some regional mineral production has been omitted for confidentiality reasons</t>
  </si>
  <si>
    <t>NZ INDUSTRIAL MINERAL PRODUCTION BY COMMODITY</t>
  </si>
  <si>
    <t>TOTAL</t>
  </si>
  <si>
    <t>withheld</t>
  </si>
  <si>
    <t>Limestone for marl and cement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</si>
</sst>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_-* #,##0.000_-;\-* #,##0.000_-;_-* &quot;-&quot;???_-;_-@_-"/>
    <numFmt numFmtId="173" formatCode="&quot;$&quot;#,##0.00"/>
    <numFmt numFmtId="174" formatCode="0_ ;\-0\ "/>
    <numFmt numFmtId="175" formatCode="0.0000"/>
    <numFmt numFmtId="176" formatCode="#,##0.0000"/>
    <numFmt numFmtId="177" formatCode="#,##0.000000000000"/>
    <numFmt numFmtId="178" formatCode="#,##0_ ;\-#,##0\ "/>
    <numFmt numFmtId="179" formatCode="&quot;$&quot;#,##0.0000;[Red]\-&quot;$&quot;#,##0.0000"/>
    <numFmt numFmtId="180" formatCode="#,##0.00_ ;\-#,##0.00\ "/>
    <numFmt numFmtId="181" formatCode="_-&quot;$&quot;* #,##0.000_-;\-&quot;$&quot;* #,##0.000_-;_-&quot;$&quot;* &quot;-&quot;???_-;_-@_-"/>
    <numFmt numFmtId="182" formatCode="0.000;\-0.000;\0"/>
    <numFmt numFmtId="183" formatCode="0.000;0.000"/>
    <numFmt numFmtId="184" formatCode="#,##0.000;\-#,##0.000"/>
  </numFmts>
  <fonts count="6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6" fillId="0" borderId="10" xfId="53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6" fillId="0" borderId="12" xfId="53" applyFont="1" applyBorder="1" applyAlignment="1" applyProtection="1" quotePrefix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/>
    </xf>
    <xf numFmtId="1" fontId="11" fillId="33" borderId="14" xfId="0" applyNumberFormat="1" applyFont="1" applyFill="1" applyBorder="1" applyAlignment="1">
      <alignment/>
    </xf>
    <xf numFmtId="44" fontId="11" fillId="33" borderId="14" xfId="44" applyFont="1" applyFill="1" applyBorder="1" applyAlignment="1">
      <alignment/>
    </xf>
    <xf numFmtId="44" fontId="11" fillId="33" borderId="0" xfId="44" applyFont="1" applyFill="1" applyBorder="1" applyAlignment="1">
      <alignment/>
    </xf>
    <xf numFmtId="44" fontId="11" fillId="33" borderId="15" xfId="44" applyFont="1" applyFill="1" applyBorder="1" applyAlignment="1">
      <alignment/>
    </xf>
    <xf numFmtId="0" fontId="11" fillId="33" borderId="16" xfId="0" applyFon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0" fontId="12" fillId="33" borderId="0" xfId="44" applyNumberFormat="1" applyFont="1" applyFill="1" applyBorder="1" applyAlignment="1">
      <alignment/>
    </xf>
    <xf numFmtId="0" fontId="12" fillId="33" borderId="15" xfId="44" applyNumberFormat="1" applyFont="1" applyFill="1" applyBorder="1" applyAlignment="1">
      <alignment/>
    </xf>
    <xf numFmtId="0" fontId="12" fillId="33" borderId="16" xfId="0" applyFont="1" applyFill="1" applyBorder="1" applyAlignment="1">
      <alignment/>
    </xf>
    <xf numFmtId="1" fontId="13" fillId="33" borderId="0" xfId="0" applyNumberFormat="1" applyFont="1" applyFill="1" applyBorder="1" applyAlignment="1">
      <alignment horizontal="right"/>
    </xf>
    <xf numFmtId="44" fontId="13" fillId="33" borderId="0" xfId="44" applyFont="1" applyFill="1" applyBorder="1" applyAlignment="1">
      <alignment horizontal="right"/>
    </xf>
    <xf numFmtId="44" fontId="13" fillId="33" borderId="15" xfId="44" applyFont="1" applyFill="1" applyBorder="1" applyAlignment="1">
      <alignment horizontal="right"/>
    </xf>
    <xf numFmtId="1" fontId="14" fillId="33" borderId="0" xfId="0" applyNumberFormat="1" applyFont="1" applyFill="1" applyBorder="1" applyAlignment="1">
      <alignment horizontal="right"/>
    </xf>
    <xf numFmtId="44" fontId="14" fillId="33" borderId="0" xfId="44" applyFont="1" applyFill="1" applyBorder="1" applyAlignment="1">
      <alignment horizontal="right"/>
    </xf>
    <xf numFmtId="44" fontId="14" fillId="33" borderId="15" xfId="44" applyFont="1" applyFill="1" applyBorder="1" applyAlignment="1">
      <alignment horizontal="right"/>
    </xf>
    <xf numFmtId="0" fontId="3" fillId="0" borderId="0" xfId="53" applyFill="1" applyBorder="1" applyAlignment="1" applyProtection="1">
      <alignment horizontal="center"/>
      <protection/>
    </xf>
    <xf numFmtId="0" fontId="15" fillId="34" borderId="10" xfId="0" applyFont="1" applyFill="1" applyBorder="1" applyAlignment="1">
      <alignment/>
    </xf>
    <xf numFmtId="3" fontId="0" fillId="0" borderId="17" xfId="0" applyNumberFormat="1" applyBorder="1" applyAlignment="1">
      <alignment/>
    </xf>
    <xf numFmtId="44" fontId="0" fillId="0" borderId="17" xfId="44" applyBorder="1" applyAlignment="1">
      <alignment/>
    </xf>
    <xf numFmtId="44" fontId="0" fillId="0" borderId="0" xfId="44" applyBorder="1" applyAlignment="1">
      <alignment/>
    </xf>
    <xf numFmtId="44" fontId="0" fillId="0" borderId="15" xfId="44" applyBorder="1" applyAlignment="1">
      <alignment/>
    </xf>
    <xf numFmtId="0" fontId="16" fillId="0" borderId="16" xfId="0" applyFont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44" fontId="0" fillId="0" borderId="0" xfId="44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44" fontId="0" fillId="0" borderId="15" xfId="44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44" fontId="0" fillId="0" borderId="0" xfId="44" applyFont="1" applyBorder="1" applyAlignment="1">
      <alignment horizontal="right"/>
    </xf>
    <xf numFmtId="44" fontId="0" fillId="0" borderId="15" xfId="44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7" fillId="0" borderId="16" xfId="0" applyFont="1" applyBorder="1" applyAlignment="1">
      <alignment/>
    </xf>
    <xf numFmtId="3" fontId="9" fillId="0" borderId="0" xfId="0" applyNumberFormat="1" applyFont="1" applyBorder="1" applyAlignment="1">
      <alignment/>
    </xf>
    <xf numFmtId="44" fontId="9" fillId="0" borderId="0" xfId="44" applyFont="1" applyBorder="1" applyAlignment="1">
      <alignment/>
    </xf>
    <xf numFmtId="44" fontId="9" fillId="0" borderId="15" xfId="44" applyFont="1" applyBorder="1" applyAlignment="1">
      <alignment/>
    </xf>
    <xf numFmtId="0" fontId="18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44" fontId="0" fillId="0" borderId="19" xfId="44" applyBorder="1" applyAlignment="1">
      <alignment/>
    </xf>
    <xf numFmtId="44" fontId="0" fillId="0" borderId="20" xfId="44" applyBorder="1" applyAlignment="1">
      <alignment/>
    </xf>
    <xf numFmtId="0" fontId="16" fillId="0" borderId="16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4" fontId="0" fillId="0" borderId="0" xfId="44" applyAlignment="1">
      <alignment/>
    </xf>
    <xf numFmtId="3" fontId="0" fillId="0" borderId="0" xfId="0" applyNumberFormat="1" applyFill="1" applyBorder="1" applyAlignment="1">
      <alignment/>
    </xf>
    <xf numFmtId="44" fontId="0" fillId="0" borderId="0" xfId="44" applyFill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17" fillId="0" borderId="18" xfId="0" applyFont="1" applyBorder="1" applyAlignment="1">
      <alignment/>
    </xf>
    <xf numFmtId="44" fontId="9" fillId="0" borderId="0" xfId="44" applyFont="1" applyFill="1" applyBorder="1" applyAlignment="1">
      <alignment/>
    </xf>
    <xf numFmtId="44" fontId="9" fillId="0" borderId="15" xfId="44" applyFont="1" applyFill="1" applyBorder="1" applyAlignment="1">
      <alignment/>
    </xf>
    <xf numFmtId="0" fontId="19" fillId="0" borderId="18" xfId="0" applyFont="1" applyBorder="1" applyAlignment="1">
      <alignment/>
    </xf>
    <xf numFmtId="0" fontId="15" fillId="34" borderId="12" xfId="0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44" fontId="9" fillId="0" borderId="22" xfId="44" applyFont="1" applyBorder="1" applyAlignment="1">
      <alignment/>
    </xf>
    <xf numFmtId="178" fontId="9" fillId="0" borderId="21" xfId="44" applyNumberFormat="1" applyFont="1" applyBorder="1" applyAlignment="1">
      <alignment/>
    </xf>
    <xf numFmtId="44" fontId="9" fillId="0" borderId="23" xfId="44" applyFont="1" applyBorder="1" applyAlignment="1">
      <alignment/>
    </xf>
    <xf numFmtId="1" fontId="0" fillId="0" borderId="0" xfId="0" applyNumberFormat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33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34" borderId="2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4" fontId="0" fillId="0" borderId="0" xfId="44" applyBorder="1" applyAlignment="1">
      <alignment horizontal="center"/>
    </xf>
    <xf numFmtId="0" fontId="0" fillId="0" borderId="0" xfId="0" applyAlignment="1">
      <alignment horizontal="center"/>
    </xf>
    <xf numFmtId="44" fontId="0" fillId="0" borderId="15" xfId="44" applyBorder="1" applyAlignment="1">
      <alignment horizontal="center"/>
    </xf>
    <xf numFmtId="44" fontId="13" fillId="0" borderId="0" xfId="0" applyNumberFormat="1" applyFont="1" applyFill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Fill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9" fillId="34" borderId="19" xfId="0" applyFont="1" applyFill="1" applyBorder="1" applyAlignment="1">
      <alignment/>
    </xf>
    <xf numFmtId="172" fontId="9" fillId="34" borderId="19" xfId="0" applyNumberFormat="1" applyFont="1" applyFill="1" applyBorder="1" applyAlignment="1">
      <alignment horizontal="center"/>
    </xf>
    <xf numFmtId="44" fontId="9" fillId="34" borderId="19" xfId="44" applyFont="1" applyFill="1" applyBorder="1" applyAlignment="1">
      <alignment horizontal="center"/>
    </xf>
    <xf numFmtId="44" fontId="9" fillId="34" borderId="20" xfId="44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172" fontId="0" fillId="0" borderId="17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78" fontId="0" fillId="0" borderId="0" xfId="42" applyNumberForma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178" fontId="23" fillId="0" borderId="0" xfId="42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9" fillId="34" borderId="19" xfId="0" applyNumberFormat="1" applyFont="1" applyFill="1" applyBorder="1" applyAlignment="1">
      <alignment horizontal="center"/>
    </xf>
    <xf numFmtId="164" fontId="24" fillId="34" borderId="19" xfId="0" applyNumberFormat="1" applyFont="1" applyFill="1" applyBorder="1" applyAlignment="1">
      <alignment horizontal="center"/>
    </xf>
    <xf numFmtId="41" fontId="9" fillId="34" borderId="19" xfId="0" applyNumberFormat="1" applyFont="1" applyFill="1" applyBorder="1" applyAlignment="1">
      <alignment horizontal="center"/>
    </xf>
    <xf numFmtId="164" fontId="24" fillId="34" borderId="20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9" fillId="34" borderId="0" xfId="0" applyFont="1" applyFill="1" applyBorder="1" applyAlignment="1">
      <alignment/>
    </xf>
    <xf numFmtId="43" fontId="13" fillId="33" borderId="0" xfId="0" applyNumberFormat="1" applyFont="1" applyFill="1" applyBorder="1" applyAlignment="1">
      <alignment horizontal="center"/>
    </xf>
    <xf numFmtId="44" fontId="13" fillId="33" borderId="0" xfId="0" applyNumberFormat="1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44" fontId="13" fillId="33" borderId="15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9" fillId="34" borderId="21" xfId="0" applyFont="1" applyFill="1" applyBorder="1" applyAlignment="1">
      <alignment/>
    </xf>
    <xf numFmtId="43" fontId="13" fillId="33" borderId="21" xfId="0" applyNumberFormat="1" applyFont="1" applyFill="1" applyBorder="1" applyAlignment="1">
      <alignment horizontal="center"/>
    </xf>
    <xf numFmtId="44" fontId="13" fillId="33" borderId="21" xfId="0" applyNumberFormat="1" applyFont="1" applyFill="1" applyBorder="1" applyAlignment="1">
      <alignment horizontal="center"/>
    </xf>
    <xf numFmtId="44" fontId="13" fillId="33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3" fontId="26" fillId="33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top"/>
    </xf>
    <xf numFmtId="0" fontId="27" fillId="33" borderId="25" xfId="0" applyFont="1" applyFill="1" applyBorder="1" applyAlignment="1">
      <alignment/>
    </xf>
    <xf numFmtId="0" fontId="27" fillId="33" borderId="21" xfId="0" applyFont="1" applyFill="1" applyBorder="1" applyAlignment="1">
      <alignment horizontal="center"/>
    </xf>
    <xf numFmtId="3" fontId="27" fillId="33" borderId="21" xfId="0" applyNumberFormat="1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/>
    </xf>
    <xf numFmtId="3" fontId="28" fillId="33" borderId="23" xfId="0" applyNumberFormat="1" applyFont="1" applyFill="1" applyBorder="1" applyAlignment="1">
      <alignment horizontal="center"/>
    </xf>
    <xf numFmtId="0" fontId="3" fillId="0" borderId="14" xfId="53" applyFill="1" applyBorder="1" applyAlignment="1" applyProtection="1">
      <alignment/>
      <protection/>
    </xf>
    <xf numFmtId="3" fontId="23" fillId="0" borderId="26" xfId="0" applyNumberFormat="1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34" borderId="16" xfId="0" applyFont="1" applyFill="1" applyBorder="1" applyAlignment="1">
      <alignment/>
    </xf>
    <xf numFmtId="3" fontId="29" fillId="34" borderId="0" xfId="0" applyNumberFormat="1" applyFont="1" applyFill="1" applyBorder="1" applyAlignment="1">
      <alignment horizontal="center"/>
    </xf>
    <xf numFmtId="3" fontId="29" fillId="34" borderId="28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5" fillId="34" borderId="25" xfId="0" applyFont="1" applyFill="1" applyBorder="1" applyAlignment="1">
      <alignment/>
    </xf>
    <xf numFmtId="3" fontId="5" fillId="34" borderId="21" xfId="0" applyNumberFormat="1" applyFont="1" applyFill="1" applyBorder="1" applyAlignment="1">
      <alignment horizontal="center"/>
    </xf>
    <xf numFmtId="3" fontId="5" fillId="34" borderId="29" xfId="0" applyNumberFormat="1" applyFont="1" applyFill="1" applyBorder="1" applyAlignment="1">
      <alignment horizontal="center"/>
    </xf>
    <xf numFmtId="164" fontId="5" fillId="34" borderId="3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left"/>
    </xf>
    <xf numFmtId="0" fontId="11" fillId="33" borderId="26" xfId="0" applyFont="1" applyFill="1" applyBorder="1" applyAlignment="1">
      <alignment/>
    </xf>
    <xf numFmtId="3" fontId="11" fillId="33" borderId="26" xfId="0" applyNumberFormat="1" applyFont="1" applyFill="1" applyBorder="1" applyAlignment="1">
      <alignment/>
    </xf>
    <xf numFmtId="1" fontId="11" fillId="33" borderId="31" xfId="0" applyNumberFormat="1" applyFont="1" applyFill="1" applyBorder="1" applyAlignment="1">
      <alignment/>
    </xf>
    <xf numFmtId="0" fontId="30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right"/>
    </xf>
    <xf numFmtId="1" fontId="12" fillId="33" borderId="15" xfId="0" applyNumberFormat="1" applyFont="1" applyFill="1" applyBorder="1" applyAlignment="1">
      <alignment horizontal="right"/>
    </xf>
    <xf numFmtId="0" fontId="12" fillId="35" borderId="16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left"/>
    </xf>
    <xf numFmtId="3" fontId="12" fillId="35" borderId="0" xfId="0" applyNumberFormat="1" applyFont="1" applyFill="1" applyBorder="1" applyAlignment="1">
      <alignment horizontal="right"/>
    </xf>
    <xf numFmtId="1" fontId="12" fillId="35" borderId="15" xfId="0" applyNumberFormat="1" applyFont="1" applyFill="1" applyBorder="1" applyAlignment="1">
      <alignment horizontal="right"/>
    </xf>
    <xf numFmtId="0" fontId="30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left"/>
    </xf>
    <xf numFmtId="3" fontId="14" fillId="35" borderId="19" xfId="0" applyNumberFormat="1" applyFont="1" applyFill="1" applyBorder="1" applyAlignment="1">
      <alignment horizontal="right"/>
    </xf>
    <xf numFmtId="1" fontId="14" fillId="35" borderId="20" xfId="0" applyNumberFormat="1" applyFont="1" applyFill="1" applyBorder="1" applyAlignment="1">
      <alignment horizontal="right"/>
    </xf>
    <xf numFmtId="0" fontId="15" fillId="36" borderId="10" xfId="0" applyFont="1" applyFill="1" applyBorder="1" applyAlignment="1">
      <alignment horizontal="center"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44" fontId="0" fillId="0" borderId="11" xfId="44" applyBorder="1" applyAlignment="1">
      <alignment/>
    </xf>
    <xf numFmtId="0" fontId="1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9" fillId="0" borderId="32" xfId="0" applyFont="1" applyBorder="1" applyAlignment="1">
      <alignment/>
    </xf>
    <xf numFmtId="3" fontId="9" fillId="0" borderId="32" xfId="0" applyNumberFormat="1" applyFont="1" applyBorder="1" applyAlignment="1">
      <alignment/>
    </xf>
    <xf numFmtId="44" fontId="9" fillId="0" borderId="11" xfId="44" applyFont="1" applyBorder="1" applyAlignment="1">
      <alignment/>
    </xf>
    <xf numFmtId="0" fontId="0" fillId="0" borderId="10" xfId="0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32" xfId="0" applyFont="1" applyBorder="1" applyAlignment="1">
      <alignment/>
    </xf>
    <xf numFmtId="44" fontId="9" fillId="0" borderId="11" xfId="44" applyFont="1" applyBorder="1" applyAlignment="1">
      <alignment/>
    </xf>
    <xf numFmtId="0" fontId="0" fillId="0" borderId="33" xfId="0" applyNumberFormat="1" applyBorder="1" applyAlignment="1">
      <alignment/>
    </xf>
    <xf numFmtId="44" fontId="0" fillId="0" borderId="34" xfId="0" applyNumberFormat="1" applyBorder="1" applyAlignment="1">
      <alignment horizontal="right"/>
    </xf>
    <xf numFmtId="4" fontId="19" fillId="0" borderId="10" xfId="0" applyNumberFormat="1" applyFont="1" applyFill="1" applyBorder="1" applyAlignment="1">
      <alignment horizontal="center"/>
    </xf>
    <xf numFmtId="44" fontId="0" fillId="0" borderId="35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9" fillId="0" borderId="11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3" fontId="0" fillId="0" borderId="36" xfId="0" applyNumberFormat="1" applyBorder="1" applyAlignment="1">
      <alignment/>
    </xf>
    <xf numFmtId="44" fontId="0" fillId="0" borderId="11" xfId="44" applyFont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3" fontId="9" fillId="0" borderId="3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44" fontId="9" fillId="0" borderId="11" xfId="0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5" fontId="19" fillId="0" borderId="10" xfId="0" applyNumberFormat="1" applyFont="1" applyFill="1" applyBorder="1" applyAlignment="1">
      <alignment horizontal="center"/>
    </xf>
    <xf numFmtId="5" fontId="31" fillId="0" borderId="10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4" fontId="9" fillId="0" borderId="11" xfId="0" applyNumberFormat="1" applyFont="1" applyBorder="1" applyAlignment="1">
      <alignment horizontal="center"/>
    </xf>
    <xf numFmtId="3" fontId="29" fillId="34" borderId="32" xfId="0" applyNumberFormat="1" applyFont="1" applyFill="1" applyBorder="1" applyAlignment="1">
      <alignment/>
    </xf>
    <xf numFmtId="44" fontId="29" fillId="34" borderId="11" xfId="44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164" fontId="11" fillId="33" borderId="31" xfId="0" applyNumberFormat="1" applyFont="1" applyFill="1" applyBorder="1" applyAlignment="1">
      <alignment/>
    </xf>
    <xf numFmtId="0" fontId="26" fillId="35" borderId="0" xfId="0" applyFont="1" applyFill="1" applyBorder="1" applyAlignment="1">
      <alignment horizontal="center"/>
    </xf>
    <xf numFmtId="3" fontId="13" fillId="35" borderId="0" xfId="0" applyNumberFormat="1" applyFont="1" applyFill="1" applyBorder="1" applyAlignment="1">
      <alignment horizontal="right"/>
    </xf>
    <xf numFmtId="164" fontId="13" fillId="35" borderId="15" xfId="0" applyNumberFormat="1" applyFont="1" applyFill="1" applyBorder="1" applyAlignment="1">
      <alignment horizontal="right"/>
    </xf>
    <xf numFmtId="0" fontId="30" fillId="35" borderId="16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3" fontId="14" fillId="35" borderId="0" xfId="0" applyNumberFormat="1" applyFont="1" applyFill="1" applyBorder="1" applyAlignment="1">
      <alignment horizontal="right"/>
    </xf>
    <xf numFmtId="164" fontId="14" fillId="35" borderId="15" xfId="0" applyNumberFormat="1" applyFont="1" applyFill="1" applyBorder="1" applyAlignment="1">
      <alignment horizontal="right"/>
    </xf>
    <xf numFmtId="0" fontId="17" fillId="36" borderId="10" xfId="0" applyFont="1" applyFill="1" applyBorder="1" applyAlignment="1">
      <alignment horizontal="center"/>
    </xf>
    <xf numFmtId="44" fontId="0" fillId="0" borderId="11" xfId="44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34" borderId="1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78" fontId="9" fillId="0" borderId="38" xfId="0" applyNumberFormat="1" applyFont="1" applyBorder="1" applyAlignment="1">
      <alignment/>
    </xf>
    <xf numFmtId="0" fontId="16" fillId="0" borderId="3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9" fillId="0" borderId="38" xfId="0" applyNumberFormat="1" applyFont="1" applyBorder="1" applyAlignment="1">
      <alignment/>
    </xf>
    <xf numFmtId="44" fontId="9" fillId="0" borderId="15" xfId="0" applyNumberFormat="1" applyFont="1" applyBorder="1" applyAlignment="1">
      <alignment/>
    </xf>
    <xf numFmtId="0" fontId="16" fillId="0" borderId="32" xfId="0" applyFont="1" applyFill="1" applyBorder="1" applyAlignment="1">
      <alignment horizontal="left"/>
    </xf>
    <xf numFmtId="4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3" fontId="9" fillId="0" borderId="40" xfId="0" applyNumberFormat="1" applyFont="1" applyBorder="1" applyAlignment="1">
      <alignment/>
    </xf>
    <xf numFmtId="44" fontId="9" fillId="0" borderId="39" xfId="0" applyNumberFormat="1" applyFont="1" applyBorder="1" applyAlignment="1">
      <alignment horizontal="center"/>
    </xf>
    <xf numFmtId="44" fontId="0" fillId="0" borderId="39" xfId="0" applyNumberFormat="1" applyBorder="1" applyAlignment="1">
      <alignment/>
    </xf>
    <xf numFmtId="3" fontId="24" fillId="0" borderId="32" xfId="0" applyNumberFormat="1" applyFont="1" applyBorder="1" applyAlignment="1">
      <alignment/>
    </xf>
    <xf numFmtId="3" fontId="9" fillId="0" borderId="38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3" fontId="17" fillId="0" borderId="38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center"/>
    </xf>
    <xf numFmtId="5" fontId="3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right"/>
    </xf>
    <xf numFmtId="0" fontId="16" fillId="0" borderId="32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44" fontId="9" fillId="0" borderId="0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right"/>
    </xf>
    <xf numFmtId="3" fontId="0" fillId="0" borderId="40" xfId="0" applyNumberFormat="1" applyBorder="1" applyAlignment="1">
      <alignment/>
    </xf>
    <xf numFmtId="44" fontId="0" fillId="0" borderId="41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0" xfId="0" applyNumberFormat="1" applyAlignment="1">
      <alignment/>
    </xf>
    <xf numFmtId="173" fontId="9" fillId="34" borderId="2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4" fontId="9" fillId="0" borderId="0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44" fontId="9" fillId="0" borderId="32" xfId="44" applyFont="1" applyBorder="1" applyAlignment="1">
      <alignment horizontal="center"/>
    </xf>
    <xf numFmtId="44" fontId="0" fillId="0" borderId="32" xfId="44" applyFont="1" applyBorder="1" applyAlignment="1">
      <alignment horizontal="center"/>
    </xf>
    <xf numFmtId="44" fontId="17" fillId="0" borderId="43" xfId="44" applyFont="1" applyFill="1" applyBorder="1" applyAlignment="1">
      <alignment horizontal="right"/>
    </xf>
    <xf numFmtId="164" fontId="0" fillId="0" borderId="44" xfId="0" applyNumberFormat="1" applyBorder="1" applyAlignment="1">
      <alignment horizontal="center"/>
    </xf>
    <xf numFmtId="44" fontId="0" fillId="0" borderId="32" xfId="44" applyNumberFormat="1" applyBorder="1" applyAlignment="1">
      <alignment horizontal="center"/>
    </xf>
    <xf numFmtId="44" fontId="0" fillId="0" borderId="32" xfId="44" applyFont="1" applyBorder="1" applyAlignment="1">
      <alignment/>
    </xf>
    <xf numFmtId="44" fontId="17" fillId="0" borderId="43" xfId="44" applyFont="1" applyFill="1" applyBorder="1" applyAlignment="1">
      <alignment horizontal="left"/>
    </xf>
    <xf numFmtId="44" fontId="0" fillId="0" borderId="32" xfId="44" applyBorder="1" applyAlignment="1">
      <alignment/>
    </xf>
    <xf numFmtId="44" fontId="0" fillId="0" borderId="32" xfId="0" applyNumberFormat="1" applyBorder="1" applyAlignment="1">
      <alignment/>
    </xf>
    <xf numFmtId="4" fontId="0" fillId="0" borderId="32" xfId="0" applyNumberFormat="1" applyBorder="1" applyAlignment="1">
      <alignment/>
    </xf>
    <xf numFmtId="44" fontId="9" fillId="0" borderId="45" xfId="44" applyFont="1" applyBorder="1" applyAlignment="1">
      <alignment horizontal="center"/>
    </xf>
    <xf numFmtId="44" fontId="0" fillId="0" borderId="32" xfId="0" applyNumberFormat="1" applyBorder="1" applyAlignment="1">
      <alignment horizontal="center"/>
    </xf>
    <xf numFmtId="0" fontId="0" fillId="0" borderId="44" xfId="0" applyBorder="1" applyAlignment="1">
      <alignment/>
    </xf>
    <xf numFmtId="44" fontId="9" fillId="0" borderId="45" xfId="44" applyFont="1" applyBorder="1" applyAlignment="1">
      <alignment/>
    </xf>
    <xf numFmtId="44" fontId="9" fillId="0" borderId="44" xfId="0" applyNumberFormat="1" applyFont="1" applyBorder="1" applyAlignment="1">
      <alignment horizontal="center"/>
    </xf>
    <xf numFmtId="44" fontId="0" fillId="0" borderId="44" xfId="0" applyNumberFormat="1" applyBorder="1" applyAlignment="1">
      <alignment/>
    </xf>
    <xf numFmtId="44" fontId="9" fillId="0" borderId="32" xfId="0" applyNumberFormat="1" applyFont="1" applyBorder="1" applyAlignment="1">
      <alignment horizontal="center"/>
    </xf>
    <xf numFmtId="44" fontId="9" fillId="0" borderId="44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44" fontId="0" fillId="0" borderId="44" xfId="0" applyNumberFormat="1" applyBorder="1" applyAlignment="1">
      <alignment horizontal="center"/>
    </xf>
    <xf numFmtId="44" fontId="9" fillId="0" borderId="45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164" fontId="24" fillId="0" borderId="44" xfId="0" applyNumberFormat="1" applyFont="1" applyBorder="1" applyAlignment="1">
      <alignment horizontal="center"/>
    </xf>
    <xf numFmtId="44" fontId="9" fillId="0" borderId="45" xfId="0" applyNumberFormat="1" applyFont="1" applyBorder="1" applyAlignment="1">
      <alignment/>
    </xf>
    <xf numFmtId="44" fontId="18" fillId="0" borderId="45" xfId="44" applyFont="1" applyFill="1" applyBorder="1" applyAlignment="1">
      <alignment horizontal="center"/>
    </xf>
    <xf numFmtId="44" fontId="9" fillId="0" borderId="45" xfId="44" applyFont="1" applyFill="1" applyBorder="1" applyAlignment="1">
      <alignment horizontal="center"/>
    </xf>
    <xf numFmtId="3" fontId="24" fillId="0" borderId="44" xfId="0" applyNumberFormat="1" applyFont="1" applyBorder="1" applyAlignment="1">
      <alignment horizontal="center"/>
    </xf>
    <xf numFmtId="44" fontId="0" fillId="0" borderId="44" xfId="44" applyFont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44" fontId="0" fillId="0" borderId="44" xfId="44" applyFont="1" applyBorder="1" applyAlignment="1">
      <alignment horizontal="right"/>
    </xf>
    <xf numFmtId="44" fontId="9" fillId="0" borderId="0" xfId="44" applyFont="1" applyAlignment="1">
      <alignment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174" fontId="9" fillId="0" borderId="17" xfId="0" applyNumberFormat="1" applyFont="1" applyBorder="1" applyAlignment="1">
      <alignment horizontal="center"/>
    </xf>
    <xf numFmtId="174" fontId="9" fillId="0" borderId="48" xfId="0" applyNumberFormat="1" applyFont="1" applyBorder="1" applyAlignment="1">
      <alignment horizontal="center"/>
    </xf>
    <xf numFmtId="0" fontId="10" fillId="33" borderId="14" xfId="0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174" fontId="9" fillId="0" borderId="0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25" fillId="33" borderId="14" xfId="0" applyFont="1" applyFill="1" applyBorder="1" applyAlignment="1">
      <alignment horizontal="center" wrapText="1"/>
    </xf>
    <xf numFmtId="0" fontId="25" fillId="33" borderId="26" xfId="0" applyFont="1" applyFill="1" applyBorder="1" applyAlignment="1">
      <alignment horizontal="center" wrapText="1"/>
    </xf>
    <xf numFmtId="0" fontId="0" fillId="33" borderId="26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5" fillId="34" borderId="49" xfId="0" applyFont="1" applyFill="1" applyBorder="1" applyAlignment="1">
      <alignment horizontal="right" wrapText="1"/>
    </xf>
    <xf numFmtId="0" fontId="5" fillId="34" borderId="50" xfId="0" applyFont="1" applyFill="1" applyBorder="1" applyAlignment="1">
      <alignment horizontal="right" wrapText="1"/>
    </xf>
    <xf numFmtId="0" fontId="0" fillId="0" borderId="0" xfId="0" applyAlignment="1">
      <alignment horizontal="lef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2.57421875" style="5" customWidth="1"/>
    <col min="2" max="2" width="65.421875" style="0" customWidth="1"/>
    <col min="3" max="3" width="64.7109375" style="0" bestFit="1" customWidth="1"/>
  </cols>
  <sheetData>
    <row r="1" spans="1:2" ht="30.75" customHeight="1">
      <c r="A1" s="322" t="s">
        <v>0</v>
      </c>
      <c r="B1" s="323"/>
    </row>
    <row r="2" spans="1:2" ht="30.75" customHeight="1">
      <c r="A2" s="1" t="s">
        <v>1</v>
      </c>
      <c r="B2" s="2" t="s">
        <v>6</v>
      </c>
    </row>
    <row r="3" spans="1:2" ht="30.75" customHeight="1">
      <c r="A3" s="1" t="s">
        <v>2</v>
      </c>
      <c r="B3" s="2" t="s">
        <v>7</v>
      </c>
    </row>
    <row r="4" spans="1:2" ht="30.75" customHeight="1">
      <c r="A4" s="1" t="s">
        <v>3</v>
      </c>
      <c r="B4" s="2" t="s">
        <v>8</v>
      </c>
    </row>
    <row r="5" spans="1:2" ht="30.75" customHeight="1">
      <c r="A5" s="1" t="s">
        <v>4</v>
      </c>
      <c r="B5" s="2" t="s">
        <v>9</v>
      </c>
    </row>
    <row r="6" spans="1:2" ht="30.75" customHeight="1" thickBot="1">
      <c r="A6" s="3" t="s">
        <v>5</v>
      </c>
      <c r="B6" s="4" t="s">
        <v>10</v>
      </c>
    </row>
    <row r="8" ht="12.75">
      <c r="B8" s="6"/>
    </row>
  </sheetData>
  <sheetProtection/>
  <mergeCells count="1">
    <mergeCell ref="A1:B1"/>
  </mergeCells>
  <hyperlinks>
    <hyperlink ref="A2" location="'National Summary'!A1" display="National Summary"/>
    <hyperlink ref="A3" location="'Metallic Minerals 2006'!A1" display="Metallic Minerals"/>
    <hyperlink ref="A4" location="Coal!A1" display="Coal"/>
    <hyperlink ref="A5" location="'2006 By Region'!A1" display="2006 By Region"/>
    <hyperlink ref="A6" location="'2006 By Commodity'!A1" display="2006 By Commodity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29.57421875" style="0" customWidth="1"/>
    <col min="2" max="2" width="11.8515625" style="64" customWidth="1"/>
    <col min="3" max="3" width="20.140625" style="49" bestFit="1" customWidth="1"/>
    <col min="4" max="4" width="17.7109375" style="49" customWidth="1"/>
    <col min="5" max="5" width="20.57421875" style="49" bestFit="1" customWidth="1"/>
    <col min="9" max="9" width="31.8515625" style="0" customWidth="1"/>
    <col min="10" max="10" width="10.00390625" style="0" bestFit="1" customWidth="1"/>
  </cols>
  <sheetData>
    <row r="1" spans="1:5" ht="20.25" customHeight="1">
      <c r="A1" s="7" t="s">
        <v>11</v>
      </c>
      <c r="B1" s="8"/>
      <c r="C1" s="9"/>
      <c r="D1" s="10"/>
      <c r="E1" s="11"/>
    </row>
    <row r="2" spans="1:5" ht="15.75">
      <c r="A2" s="12"/>
      <c r="B2" s="13">
        <v>2006</v>
      </c>
      <c r="C2" s="14">
        <v>2006</v>
      </c>
      <c r="D2" s="14">
        <v>2007</v>
      </c>
      <c r="E2" s="15">
        <v>2007</v>
      </c>
    </row>
    <row r="3" spans="1:5" ht="15.75">
      <c r="A3" s="16" t="s">
        <v>12</v>
      </c>
      <c r="B3" s="17" t="s">
        <v>13</v>
      </c>
      <c r="C3" s="18" t="s">
        <v>14</v>
      </c>
      <c r="D3" s="18" t="s">
        <v>13</v>
      </c>
      <c r="E3" s="19" t="s">
        <v>14</v>
      </c>
    </row>
    <row r="4" spans="1:6" ht="12.75">
      <c r="A4" s="12"/>
      <c r="B4" s="20" t="s">
        <v>15</v>
      </c>
      <c r="C4" s="21" t="s">
        <v>16</v>
      </c>
      <c r="D4" s="21" t="s">
        <v>15</v>
      </c>
      <c r="E4" s="22" t="s">
        <v>16</v>
      </c>
      <c r="F4" s="23" t="s">
        <v>17</v>
      </c>
    </row>
    <row r="5" spans="1:5" ht="15">
      <c r="A5" s="24" t="s">
        <v>18</v>
      </c>
      <c r="B5" s="25"/>
      <c r="C5" s="26"/>
      <c r="D5" s="27"/>
      <c r="E5" s="28"/>
    </row>
    <row r="6" spans="1:5" ht="12.75">
      <c r="A6" s="29" t="s">
        <v>19</v>
      </c>
      <c r="B6" s="30">
        <v>9.729</v>
      </c>
      <c r="C6" s="31">
        <v>277756187.81</v>
      </c>
      <c r="D6" s="32">
        <v>8.833</v>
      </c>
      <c r="E6" s="33">
        <v>272164862.5</v>
      </c>
    </row>
    <row r="7" spans="1:5" ht="12.75">
      <c r="A7" s="29" t="s">
        <v>20</v>
      </c>
      <c r="B7" s="30">
        <v>25.159</v>
      </c>
      <c r="C7" s="27">
        <v>14777270.63</v>
      </c>
      <c r="D7" s="32">
        <v>8.553</v>
      </c>
      <c r="E7" s="28">
        <v>4845921.57</v>
      </c>
    </row>
    <row r="8" spans="1:7" ht="12.75">
      <c r="A8" s="29" t="s">
        <v>21</v>
      </c>
      <c r="B8" s="34">
        <v>2146496</v>
      </c>
      <c r="C8" s="35">
        <v>0</v>
      </c>
      <c r="D8" s="34">
        <v>1723726</v>
      </c>
      <c r="E8" s="36">
        <v>0</v>
      </c>
      <c r="G8" s="6"/>
    </row>
    <row r="9" spans="1:5" ht="12.75">
      <c r="A9" s="29"/>
      <c r="B9" s="37"/>
      <c r="C9" s="35"/>
      <c r="D9" s="35"/>
      <c r="E9" s="36"/>
    </row>
    <row r="10" spans="1:5" ht="12.75">
      <c r="A10" s="38" t="s">
        <v>22</v>
      </c>
      <c r="B10" s="39">
        <f>SUM(B6:B8)</f>
        <v>2146530.888</v>
      </c>
      <c r="C10" s="40">
        <f>SUM(C6:C8)</f>
        <v>292533458.44</v>
      </c>
      <c r="D10" s="39">
        <f>SUM(D8,D7,D6)</f>
        <v>1723743.3860000002</v>
      </c>
      <c r="E10" s="41">
        <f>SUM(E6:E9)</f>
        <v>277010784.07</v>
      </c>
    </row>
    <row r="11" spans="1:5" ht="12.75">
      <c r="A11" s="42"/>
      <c r="B11" s="43"/>
      <c r="C11" s="44"/>
      <c r="D11" s="44"/>
      <c r="E11" s="45"/>
    </row>
    <row r="12" spans="1:5" ht="15">
      <c r="A12" s="24" t="s">
        <v>23</v>
      </c>
      <c r="B12" s="25"/>
      <c r="C12" s="26"/>
      <c r="D12" s="27"/>
      <c r="E12" s="28"/>
    </row>
    <row r="13" spans="1:4" ht="12.75">
      <c r="A13" s="46" t="s">
        <v>24</v>
      </c>
      <c r="B13" s="47">
        <v>23981593</v>
      </c>
      <c r="C13" s="27">
        <v>255780663.16</v>
      </c>
      <c r="D13" s="48">
        <v>23781607</v>
      </c>
    </row>
    <row r="14" spans="1:4" ht="12.75">
      <c r="A14" s="46" t="s">
        <v>25</v>
      </c>
      <c r="B14" s="47">
        <v>8518134</v>
      </c>
      <c r="C14" s="27">
        <v>118338740.63</v>
      </c>
      <c r="D14" s="48">
        <v>9601066</v>
      </c>
    </row>
    <row r="15" spans="1:4" ht="12.75">
      <c r="A15" s="46" t="s">
        <v>26</v>
      </c>
      <c r="B15" s="47">
        <v>4432273</v>
      </c>
      <c r="C15" s="27">
        <v>25265778.130000003</v>
      </c>
      <c r="D15" s="48">
        <v>4703986</v>
      </c>
    </row>
    <row r="16" spans="1:5" ht="12.75">
      <c r="A16" s="46" t="s">
        <v>27</v>
      </c>
      <c r="B16" s="47">
        <v>2433165</v>
      </c>
      <c r="C16" s="27">
        <v>32941323.3</v>
      </c>
      <c r="D16" s="50">
        <v>1896343</v>
      </c>
      <c r="E16" s="51"/>
    </row>
    <row r="17" spans="1:4" ht="12.75">
      <c r="A17" s="46" t="s">
        <v>28</v>
      </c>
      <c r="B17" s="47">
        <v>2326433</v>
      </c>
      <c r="C17" s="27">
        <v>39334864.85</v>
      </c>
      <c r="D17" s="48">
        <v>2180294</v>
      </c>
    </row>
    <row r="18" spans="1:4" ht="12.75">
      <c r="A18" s="46" t="s">
        <v>29</v>
      </c>
      <c r="B18" s="47">
        <v>1761718</v>
      </c>
      <c r="C18" s="27">
        <v>12278639</v>
      </c>
      <c r="D18" s="48">
        <v>1965029</v>
      </c>
    </row>
    <row r="19" spans="1:4" ht="12.75">
      <c r="A19" s="46" t="s">
        <v>30</v>
      </c>
      <c r="B19" s="47">
        <v>944366</v>
      </c>
      <c r="C19" s="27">
        <v>27686898.06</v>
      </c>
      <c r="D19" s="48">
        <v>947906</v>
      </c>
    </row>
    <row r="20" spans="1:4" ht="12.75">
      <c r="A20" s="46" t="s">
        <v>31</v>
      </c>
      <c r="B20" s="47">
        <v>816456</v>
      </c>
      <c r="C20" s="27">
        <v>9665823.690000001</v>
      </c>
      <c r="D20" s="48">
        <v>329190</v>
      </c>
    </row>
    <row r="21" spans="1:4" ht="12.75">
      <c r="A21" s="46" t="s">
        <v>32</v>
      </c>
      <c r="B21" s="47">
        <v>303659</v>
      </c>
      <c r="C21" s="27">
        <v>2659695.2</v>
      </c>
      <c r="D21" s="48">
        <v>354903</v>
      </c>
    </row>
    <row r="22" spans="1:4" ht="12.75">
      <c r="A22" s="46" t="s">
        <v>33</v>
      </c>
      <c r="B22" s="47">
        <v>131074</v>
      </c>
      <c r="C22" s="27">
        <v>3764384.32</v>
      </c>
      <c r="D22" s="48">
        <v>116074</v>
      </c>
    </row>
    <row r="23" spans="1:4" ht="12.75">
      <c r="A23" s="46" t="s">
        <v>34</v>
      </c>
      <c r="B23" s="47">
        <v>128101</v>
      </c>
      <c r="C23" s="27">
        <v>1077692.42</v>
      </c>
      <c r="D23" s="48">
        <v>52887</v>
      </c>
    </row>
    <row r="24" spans="1:4" ht="12.75">
      <c r="A24" s="46" t="s">
        <v>35</v>
      </c>
      <c r="B24" s="47">
        <v>58705</v>
      </c>
      <c r="C24" s="27">
        <v>3780935</v>
      </c>
      <c r="D24" s="48">
        <v>86461</v>
      </c>
    </row>
    <row r="25" spans="1:4" ht="12.75">
      <c r="A25" s="46" t="s">
        <v>36</v>
      </c>
      <c r="B25" s="47">
        <v>46667</v>
      </c>
      <c r="C25" s="27">
        <v>414734</v>
      </c>
      <c r="D25" s="48">
        <v>55645</v>
      </c>
    </row>
    <row r="26" spans="1:4" ht="12.75">
      <c r="A26" s="46" t="s">
        <v>37</v>
      </c>
      <c r="B26" s="47">
        <v>41000</v>
      </c>
      <c r="C26" s="27">
        <v>2132100</v>
      </c>
      <c r="D26" s="48">
        <v>45648</v>
      </c>
    </row>
    <row r="27" spans="1:4" ht="12.75">
      <c r="A27" s="46" t="s">
        <v>38</v>
      </c>
      <c r="B27" s="47">
        <v>24000</v>
      </c>
      <c r="C27" s="27">
        <v>576000</v>
      </c>
      <c r="D27" s="48">
        <v>21452</v>
      </c>
    </row>
    <row r="28" spans="1:4" ht="12.75">
      <c r="A28" s="46" t="s">
        <v>39</v>
      </c>
      <c r="B28" s="47">
        <v>22880</v>
      </c>
      <c r="C28" s="27">
        <v>4979775.73</v>
      </c>
      <c r="D28" s="48">
        <v>22934</v>
      </c>
    </row>
    <row r="29" spans="1:4" ht="12.75">
      <c r="A29" s="46" t="s">
        <v>40</v>
      </c>
      <c r="B29" s="47">
        <v>14864</v>
      </c>
      <c r="C29" s="27">
        <v>10551581</v>
      </c>
      <c r="D29" s="48">
        <v>14130</v>
      </c>
    </row>
    <row r="30" spans="1:4" ht="12.75">
      <c r="A30" s="46" t="s">
        <v>41</v>
      </c>
      <c r="B30" s="47">
        <v>14396</v>
      </c>
      <c r="C30" s="27">
        <v>882758</v>
      </c>
      <c r="D30" s="48">
        <v>46137</v>
      </c>
    </row>
    <row r="31" spans="1:4" ht="12.75">
      <c r="A31" s="46" t="s">
        <v>42</v>
      </c>
      <c r="B31" s="47">
        <v>9041</v>
      </c>
      <c r="C31" s="27">
        <v>318841</v>
      </c>
      <c r="D31" s="48">
        <v>17039</v>
      </c>
    </row>
    <row r="32" spans="1:4" ht="12.75">
      <c r="A32" s="46" t="s">
        <v>43</v>
      </c>
      <c r="B32" s="47">
        <v>4588</v>
      </c>
      <c r="C32" s="27">
        <v>4600000</v>
      </c>
      <c r="D32" s="48">
        <v>4000</v>
      </c>
    </row>
    <row r="33" spans="1:4" ht="12.75">
      <c r="A33" s="46" t="s">
        <v>44</v>
      </c>
      <c r="B33" s="47">
        <v>3552</v>
      </c>
      <c r="C33" s="27">
        <v>74592</v>
      </c>
      <c r="D33" s="48">
        <v>7873</v>
      </c>
    </row>
    <row r="34" spans="1:4" ht="12.75">
      <c r="A34" s="46" t="s">
        <v>45</v>
      </c>
      <c r="B34" s="47">
        <v>3028</v>
      </c>
      <c r="C34" s="27">
        <v>806273</v>
      </c>
      <c r="D34" s="48">
        <v>6154</v>
      </c>
    </row>
    <row r="35" spans="1:4" ht="12.75">
      <c r="A35" s="46" t="s">
        <v>46</v>
      </c>
      <c r="B35" s="47">
        <v>1626</v>
      </c>
      <c r="C35" s="27">
        <v>24346</v>
      </c>
      <c r="D35" s="48">
        <v>91633</v>
      </c>
    </row>
    <row r="36" spans="1:4" ht="12.75">
      <c r="A36" s="46" t="s">
        <v>47</v>
      </c>
      <c r="B36" s="47">
        <v>142</v>
      </c>
      <c r="C36" s="27">
        <v>50260.22</v>
      </c>
      <c r="D36" s="48">
        <v>14</v>
      </c>
    </row>
    <row r="37" spans="1:4" ht="12.75">
      <c r="A37" s="46" t="s">
        <v>48</v>
      </c>
      <c r="B37" s="52">
        <v>0</v>
      </c>
      <c r="C37" s="27">
        <v>0</v>
      </c>
      <c r="D37" s="48">
        <v>0</v>
      </c>
    </row>
    <row r="38" spans="1:5" ht="12.75">
      <c r="A38" s="46" t="s">
        <v>49</v>
      </c>
      <c r="B38" s="52">
        <v>0</v>
      </c>
      <c r="C38" s="27">
        <v>0</v>
      </c>
      <c r="D38" s="48">
        <v>0</v>
      </c>
      <c r="E38" s="27"/>
    </row>
    <row r="39" spans="1:3" ht="12.75">
      <c r="A39" s="46"/>
      <c r="B39" s="53"/>
      <c r="C39" s="27"/>
    </row>
    <row r="40" spans="1:5" ht="12.75">
      <c r="A40" s="38" t="s">
        <v>22</v>
      </c>
      <c r="B40" s="39">
        <v>46021461</v>
      </c>
      <c r="C40" s="40">
        <v>557986698.7099999</v>
      </c>
      <c r="D40" s="54">
        <f>SUM(D13:D38)</f>
        <v>46348405</v>
      </c>
      <c r="E40" s="41">
        <v>592214853.83</v>
      </c>
    </row>
    <row r="41" spans="1:5" ht="12.75">
      <c r="A41" s="55"/>
      <c r="B41" s="43"/>
      <c r="C41" s="44"/>
      <c r="D41" s="44"/>
      <c r="E41" s="45"/>
    </row>
    <row r="42" spans="1:5" ht="15">
      <c r="A42" s="24" t="s">
        <v>3</v>
      </c>
      <c r="B42" s="25"/>
      <c r="C42" s="26"/>
      <c r="D42" s="27"/>
      <c r="E42" s="28"/>
    </row>
    <row r="43" spans="1:5" ht="12.75">
      <c r="A43" s="29" t="s">
        <v>3</v>
      </c>
      <c r="B43" s="39">
        <v>5767911</v>
      </c>
      <c r="C43" s="56">
        <v>678000000</v>
      </c>
      <c r="D43" s="39">
        <v>4835408</v>
      </c>
      <c r="E43" s="57">
        <v>678000000</v>
      </c>
    </row>
    <row r="44" spans="1:5" ht="12.75">
      <c r="A44" s="58"/>
      <c r="B44" s="43"/>
      <c r="C44" s="44"/>
      <c r="D44" s="44"/>
      <c r="E44" s="45"/>
    </row>
    <row r="45" spans="1:5" ht="15.75" thickBot="1">
      <c r="A45" s="59" t="s">
        <v>50</v>
      </c>
      <c r="B45" s="60">
        <f>SUM(B43,B40,B10)</f>
        <v>53935902.888</v>
      </c>
      <c r="C45" s="61">
        <f>SUM(C43,C40,C10)</f>
        <v>1528520157.15</v>
      </c>
      <c r="D45" s="62">
        <f>SUM(D43,D40,D10)</f>
        <v>52907556.386</v>
      </c>
      <c r="E45" s="63">
        <f>SUM(E43,E40,E10)</f>
        <v>1547225637.8999999</v>
      </c>
    </row>
    <row r="46" spans="2:3" ht="12.75">
      <c r="B46" s="48"/>
      <c r="C46" s="27"/>
    </row>
    <row r="47" ht="12.75">
      <c r="B47" s="48"/>
    </row>
    <row r="48" ht="12.75">
      <c r="B48" s="48"/>
    </row>
  </sheetData>
  <sheetProtection/>
  <hyperlinks>
    <hyperlink ref="F4" location="Index!A1" display="Index"/>
  </hyperlink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2" max="2" width="46.00390625" style="0" customWidth="1"/>
    <col min="3" max="3" width="18.421875" style="80" bestFit="1" customWidth="1"/>
    <col min="4" max="4" width="16.140625" style="80" bestFit="1" customWidth="1"/>
    <col min="5" max="6" width="16.140625" style="80" customWidth="1"/>
    <col min="7" max="7" width="16.00390625" style="0" bestFit="1" customWidth="1"/>
    <col min="8" max="8" width="12.140625" style="0" bestFit="1" customWidth="1"/>
  </cols>
  <sheetData>
    <row r="1" spans="1:6" ht="20.25" customHeight="1">
      <c r="A1" s="326" t="s">
        <v>51</v>
      </c>
      <c r="B1" s="327"/>
      <c r="C1" s="327"/>
      <c r="D1" s="327"/>
      <c r="E1" s="65"/>
      <c r="F1" s="66"/>
    </row>
    <row r="2" spans="1:6" ht="15.75">
      <c r="A2" s="16"/>
      <c r="B2" s="67"/>
      <c r="C2" s="68">
        <v>2006</v>
      </c>
      <c r="D2" s="68">
        <v>2006</v>
      </c>
      <c r="E2" s="68">
        <v>2007</v>
      </c>
      <c r="F2" s="69">
        <v>2007</v>
      </c>
    </row>
    <row r="3" spans="1:17" ht="15.75">
      <c r="A3" s="16" t="s">
        <v>52</v>
      </c>
      <c r="B3" s="67" t="s">
        <v>53</v>
      </c>
      <c r="C3" s="68" t="s">
        <v>13</v>
      </c>
      <c r="D3" s="68" t="s">
        <v>14</v>
      </c>
      <c r="E3" s="68" t="s">
        <v>13</v>
      </c>
      <c r="F3" s="69" t="s">
        <v>14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.75">
      <c r="A4" s="71" t="s">
        <v>54</v>
      </c>
      <c r="B4" s="67"/>
      <c r="C4" s="68" t="s">
        <v>55</v>
      </c>
      <c r="D4" s="68" t="s">
        <v>56</v>
      </c>
      <c r="E4" s="68"/>
      <c r="F4" s="69" t="s">
        <v>56</v>
      </c>
      <c r="G4" s="72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2.75">
      <c r="A5" s="73" t="s">
        <v>19</v>
      </c>
      <c r="B5" s="74"/>
      <c r="C5" s="75"/>
      <c r="D5" s="75"/>
      <c r="E5" s="76"/>
      <c r="F5" s="77"/>
      <c r="G5" s="72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8" ht="12.75">
      <c r="A6" s="78"/>
      <c r="B6" s="70" t="s">
        <v>57</v>
      </c>
      <c r="C6" s="76">
        <v>3950.359</v>
      </c>
      <c r="D6" s="79">
        <v>110845035.87</v>
      </c>
      <c r="E6" s="80">
        <v>2664.479</v>
      </c>
      <c r="F6" s="81"/>
      <c r="G6" s="82"/>
      <c r="H6" s="70"/>
    </row>
    <row r="7" spans="1:7" ht="12.75">
      <c r="A7" s="78"/>
      <c r="B7" s="70" t="s">
        <v>58</v>
      </c>
      <c r="C7" s="76">
        <v>5287.379</v>
      </c>
      <c r="D7" s="27">
        <v>156238822.3</v>
      </c>
      <c r="E7" s="80">
        <v>4481.172</v>
      </c>
      <c r="F7" s="81"/>
      <c r="G7" s="72"/>
    </row>
    <row r="8" spans="1:7" ht="12.75">
      <c r="A8" s="78"/>
      <c r="B8" s="70" t="s">
        <v>59</v>
      </c>
      <c r="C8" s="76">
        <v>17</v>
      </c>
      <c r="D8" s="27">
        <v>381818.178</v>
      </c>
      <c r="E8" s="76">
        <v>1082.66</v>
      </c>
      <c r="F8" s="81"/>
      <c r="G8" s="82"/>
    </row>
    <row r="9" spans="1:7" ht="12.75">
      <c r="A9" s="78"/>
      <c r="B9" s="70" t="s">
        <v>60</v>
      </c>
      <c r="C9" s="76">
        <v>454.131</v>
      </c>
      <c r="D9" s="27">
        <v>10000007.22323</v>
      </c>
      <c r="E9" s="80">
        <v>460.348</v>
      </c>
      <c r="F9" s="81"/>
      <c r="G9" s="72"/>
    </row>
    <row r="10" spans="1:7" ht="12.75">
      <c r="A10" s="78"/>
      <c r="B10" s="70" t="s">
        <v>61</v>
      </c>
      <c r="C10" s="76">
        <v>4.8297</v>
      </c>
      <c r="D10" s="83">
        <v>25025.525</v>
      </c>
      <c r="E10" s="80">
        <v>4.428</v>
      </c>
      <c r="F10" s="81"/>
      <c r="G10" s="84"/>
    </row>
    <row r="11" spans="1:7" ht="12.75">
      <c r="A11" s="78"/>
      <c r="B11" s="70" t="s">
        <v>62</v>
      </c>
      <c r="C11" s="76">
        <v>0.06</v>
      </c>
      <c r="D11" s="27">
        <v>0</v>
      </c>
      <c r="E11" s="80">
        <v>124.442</v>
      </c>
      <c r="F11" s="81"/>
      <c r="G11" s="72"/>
    </row>
    <row r="12" spans="1:7" ht="12.75">
      <c r="A12" s="78"/>
      <c r="B12" s="70" t="s">
        <v>63</v>
      </c>
      <c r="C12" s="76">
        <v>15.836</v>
      </c>
      <c r="D12" s="85">
        <v>265478.716</v>
      </c>
      <c r="E12" s="80">
        <v>15.629</v>
      </c>
      <c r="F12" s="81"/>
      <c r="G12" s="72"/>
    </row>
    <row r="13" spans="1:7" ht="12.75">
      <c r="A13" s="78"/>
      <c r="B13" s="70"/>
      <c r="C13" s="328">
        <v>2006</v>
      </c>
      <c r="D13" s="328"/>
      <c r="E13" s="328">
        <v>2007</v>
      </c>
      <c r="F13" s="329"/>
      <c r="G13" s="72"/>
    </row>
    <row r="14" spans="1:7" ht="12.75">
      <c r="A14" s="88"/>
      <c r="B14" s="89" t="s">
        <v>74</v>
      </c>
      <c r="C14" s="90">
        <f>SUM(C6:C12)</f>
        <v>9729.594699999998</v>
      </c>
      <c r="D14" s="91">
        <f>SUM(D6:D12)</f>
        <v>277756187.81223</v>
      </c>
      <c r="E14" s="90">
        <f>SUM(E6:E12)</f>
        <v>8833.158</v>
      </c>
      <c r="F14" s="92">
        <v>272164862.5</v>
      </c>
      <c r="G14" s="72"/>
    </row>
    <row r="15" spans="1:7" ht="12.75">
      <c r="A15" s="93" t="s">
        <v>20</v>
      </c>
      <c r="B15" s="94"/>
      <c r="C15" s="95"/>
      <c r="D15" s="95"/>
      <c r="E15" s="96"/>
      <c r="F15" s="97"/>
      <c r="G15" s="82"/>
    </row>
    <row r="16" spans="1:7" ht="12.75">
      <c r="A16" s="78"/>
      <c r="B16" s="70" t="s">
        <v>64</v>
      </c>
      <c r="C16" s="76">
        <v>25047.537</v>
      </c>
      <c r="D16" s="79">
        <v>14715702.25</v>
      </c>
      <c r="E16" s="76">
        <v>8322.855</v>
      </c>
      <c r="F16" s="81"/>
      <c r="G16" s="72"/>
    </row>
    <row r="17" spans="1:7" ht="12.75">
      <c r="A17" s="78"/>
      <c r="B17" s="70" t="s">
        <v>65</v>
      </c>
      <c r="C17" s="76">
        <v>96</v>
      </c>
      <c r="D17" s="79">
        <v>55584</v>
      </c>
      <c r="E17" s="76">
        <v>168.014</v>
      </c>
      <c r="F17" s="81"/>
      <c r="G17" s="82"/>
    </row>
    <row r="18" spans="1:7" ht="12.75">
      <c r="A18" s="78"/>
      <c r="B18" s="70" t="s">
        <v>66</v>
      </c>
      <c r="C18" s="76">
        <v>16</v>
      </c>
      <c r="D18" s="27">
        <v>5984.38</v>
      </c>
      <c r="E18" s="76">
        <v>62.51</v>
      </c>
      <c r="F18" s="28"/>
      <c r="G18" s="82"/>
    </row>
    <row r="19" spans="1:7" ht="12.75">
      <c r="A19" s="78"/>
      <c r="B19" s="70"/>
      <c r="C19" s="328">
        <v>2006</v>
      </c>
      <c r="D19" s="328"/>
      <c r="E19" s="328">
        <v>2007</v>
      </c>
      <c r="F19" s="329"/>
      <c r="G19" s="72"/>
    </row>
    <row r="20" spans="1:7" ht="12.75">
      <c r="A20" s="88"/>
      <c r="B20" s="89" t="s">
        <v>75</v>
      </c>
      <c r="C20" s="90">
        <f>SUM(C16:C18)</f>
        <v>25159.537</v>
      </c>
      <c r="D20" s="91">
        <f>SUM(D16:D18)</f>
        <v>14777270.63</v>
      </c>
      <c r="E20" s="90">
        <f>SUM(E16:E18)</f>
        <v>8553.378999999999</v>
      </c>
      <c r="F20" s="286">
        <v>4845921.57</v>
      </c>
      <c r="G20" s="98"/>
    </row>
    <row r="21" spans="1:7" ht="12.75">
      <c r="A21" s="73" t="s">
        <v>67</v>
      </c>
      <c r="B21" s="94" t="s">
        <v>68</v>
      </c>
      <c r="C21" s="99"/>
      <c r="D21" s="99" t="s">
        <v>55</v>
      </c>
      <c r="E21" s="70"/>
      <c r="F21" s="100"/>
      <c r="G21" s="101"/>
    </row>
    <row r="22" spans="1:7" ht="12.75">
      <c r="A22" s="78"/>
      <c r="B22" s="70"/>
      <c r="C22" s="70"/>
      <c r="D22" s="70" t="s">
        <v>55</v>
      </c>
      <c r="E22" s="70"/>
      <c r="F22" s="100"/>
      <c r="G22" s="102"/>
    </row>
    <row r="23" spans="1:7" ht="14.25">
      <c r="A23" s="78"/>
      <c r="B23" s="70" t="s">
        <v>69</v>
      </c>
      <c r="C23" s="103">
        <v>1225305</v>
      </c>
      <c r="D23" s="104" t="s">
        <v>70</v>
      </c>
      <c r="E23" s="105">
        <v>1160928</v>
      </c>
      <c r="F23" s="106" t="s">
        <v>70</v>
      </c>
      <c r="G23" s="80"/>
    </row>
    <row r="24" spans="1:6" ht="14.25">
      <c r="A24" s="78"/>
      <c r="B24" s="70" t="s">
        <v>71</v>
      </c>
      <c r="C24" s="107">
        <v>921191</v>
      </c>
      <c r="D24" s="104" t="s">
        <v>70</v>
      </c>
      <c r="E24" s="108">
        <v>562798</v>
      </c>
      <c r="F24" s="106" t="s">
        <v>70</v>
      </c>
    </row>
    <row r="25" spans="1:6" ht="12.75">
      <c r="A25" s="78"/>
      <c r="B25" s="70"/>
      <c r="C25" s="328">
        <v>2006</v>
      </c>
      <c r="D25" s="328"/>
      <c r="E25" s="86"/>
      <c r="F25" s="87"/>
    </row>
    <row r="26" spans="1:6" ht="12.75">
      <c r="A26" s="88"/>
      <c r="B26" s="89" t="s">
        <v>76</v>
      </c>
      <c r="C26" s="109">
        <f>SUM(C23:C24)</f>
        <v>2146496</v>
      </c>
      <c r="D26" s="110" t="s">
        <v>70</v>
      </c>
      <c r="E26" s="111">
        <f>SUM(E23:E25)</f>
        <v>1723726</v>
      </c>
      <c r="F26" s="112" t="s">
        <v>70</v>
      </c>
    </row>
    <row r="27" spans="1:6" s="115" customFormat="1" ht="12.75">
      <c r="A27" s="113"/>
      <c r="B27" s="114"/>
      <c r="C27" s="324">
        <v>2006</v>
      </c>
      <c r="D27" s="324"/>
      <c r="E27" s="324">
        <v>2007</v>
      </c>
      <c r="F27" s="325"/>
    </row>
    <row r="28" spans="1:6" ht="12.75">
      <c r="A28" s="78"/>
      <c r="B28" s="116" t="s">
        <v>77</v>
      </c>
      <c r="C28" s="117">
        <f>SUM(C14/1000,C20/1000,C26)</f>
        <v>2146530.8891317</v>
      </c>
      <c r="D28" s="118"/>
      <c r="E28" s="119">
        <f>SUM(E26,E20/1000,E14/1000)</f>
        <v>1723743.3865369998</v>
      </c>
      <c r="F28" s="120"/>
    </row>
    <row r="29" spans="1:6" ht="13.5" thickBot="1">
      <c r="A29" s="121"/>
      <c r="B29" s="122" t="s">
        <v>72</v>
      </c>
      <c r="C29" s="123" t="s">
        <v>55</v>
      </c>
      <c r="D29" s="124">
        <f>SUM(D20,D14)</f>
        <v>292533458.44223</v>
      </c>
      <c r="E29" s="124"/>
      <c r="F29" s="125">
        <f>SUM(F20,F14)</f>
        <v>277010784.07</v>
      </c>
    </row>
    <row r="31" spans="1:4" ht="12.75">
      <c r="A31" s="126"/>
      <c r="B31" s="127" t="s">
        <v>73</v>
      </c>
      <c r="C31" s="39"/>
      <c r="D31" s="40"/>
    </row>
    <row r="33" ht="12.75">
      <c r="D33" s="80" t="s">
        <v>55</v>
      </c>
    </row>
  </sheetData>
  <sheetProtection/>
  <mergeCells count="8">
    <mergeCell ref="E27:F27"/>
    <mergeCell ref="A1:D1"/>
    <mergeCell ref="C13:D13"/>
    <mergeCell ref="C19:D19"/>
    <mergeCell ref="C27:D27"/>
    <mergeCell ref="C25:D25"/>
    <mergeCell ref="E19:F19"/>
    <mergeCell ref="E13:F13"/>
  </mergeCells>
  <printOptions/>
  <pageMargins left="0.75" right="0.75" top="1" bottom="1" header="0.5" footer="0.5"/>
  <pageSetup horizontalDpi="600" verticalDpi="600" orientation="landscape" paperSize="9" r:id="rId1"/>
  <ignoredErrors>
    <ignoredError sqref="E14 C14 C20 C26 E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7.421875" style="72" customWidth="1"/>
    <col min="2" max="2" width="14.57421875" style="72" bestFit="1" customWidth="1"/>
    <col min="3" max="3" width="20.00390625" style="72" bestFit="1" customWidth="1"/>
    <col min="4" max="4" width="9.8515625" style="72" bestFit="1" customWidth="1"/>
    <col min="5" max="5" width="13.28125" style="72" customWidth="1"/>
    <col min="6" max="6" width="11.8515625" style="72" customWidth="1"/>
    <col min="7" max="7" width="13.8515625" style="72" bestFit="1" customWidth="1"/>
    <col min="8" max="8" width="17.28125" style="72" bestFit="1" customWidth="1"/>
    <col min="9" max="16384" width="9.140625" style="72" customWidth="1"/>
  </cols>
  <sheetData>
    <row r="1" spans="1:9" ht="18">
      <c r="A1" s="330" t="s">
        <v>78</v>
      </c>
      <c r="B1" s="331"/>
      <c r="C1" s="331"/>
      <c r="D1" s="331"/>
      <c r="E1" s="331"/>
      <c r="F1" s="332"/>
      <c r="G1" s="332"/>
      <c r="H1" s="333"/>
      <c r="I1" s="128"/>
    </row>
    <row r="2" spans="1:9" ht="15.75">
      <c r="A2" s="16" t="s">
        <v>79</v>
      </c>
      <c r="B2" s="68" t="s">
        <v>80</v>
      </c>
      <c r="C2" s="68" t="s">
        <v>81</v>
      </c>
      <c r="D2" s="129" t="s">
        <v>82</v>
      </c>
      <c r="E2" s="68" t="s">
        <v>83</v>
      </c>
      <c r="F2" s="130" t="s">
        <v>84</v>
      </c>
      <c r="G2" s="130" t="s">
        <v>85</v>
      </c>
      <c r="H2" s="131" t="s">
        <v>83</v>
      </c>
      <c r="I2" s="132"/>
    </row>
    <row r="3" spans="1:9" ht="15" thickBot="1">
      <c r="A3" s="133"/>
      <c r="B3" s="134"/>
      <c r="C3" s="134"/>
      <c r="D3" s="135"/>
      <c r="E3" s="136" t="s">
        <v>15</v>
      </c>
      <c r="F3" s="134"/>
      <c r="G3" s="134"/>
      <c r="H3" s="137" t="s">
        <v>15</v>
      </c>
      <c r="I3" s="132"/>
    </row>
    <row r="4" spans="1:9" ht="15">
      <c r="A4" s="138" t="s">
        <v>17</v>
      </c>
      <c r="B4" s="139"/>
      <c r="C4" s="139"/>
      <c r="D4" s="139"/>
      <c r="E4" s="140"/>
      <c r="F4" s="139"/>
      <c r="G4" s="139"/>
      <c r="H4" s="141"/>
      <c r="I4" s="132"/>
    </row>
    <row r="5" spans="1:9" ht="15">
      <c r="A5" s="142" t="s">
        <v>86</v>
      </c>
      <c r="B5" s="143">
        <v>0</v>
      </c>
      <c r="C5" s="34">
        <v>2201810</v>
      </c>
      <c r="D5" s="143">
        <v>0</v>
      </c>
      <c r="E5" s="144">
        <f>SUM(B5:D5)</f>
        <v>2201810</v>
      </c>
      <c r="F5" s="143">
        <v>1811488</v>
      </c>
      <c r="G5" s="143">
        <v>390322</v>
      </c>
      <c r="H5" s="144">
        <f>SUM(F5:G5)</f>
        <v>2201810</v>
      </c>
      <c r="I5" s="128"/>
    </row>
    <row r="6" spans="1:9" ht="15">
      <c r="A6" s="145" t="s">
        <v>87</v>
      </c>
      <c r="B6" s="146">
        <f aca="true" t="shared" si="0" ref="B6:H6">SUM(B5)</f>
        <v>0</v>
      </c>
      <c r="C6" s="146">
        <f t="shared" si="0"/>
        <v>2201810</v>
      </c>
      <c r="D6" s="146">
        <f t="shared" si="0"/>
        <v>0</v>
      </c>
      <c r="E6" s="147">
        <f t="shared" si="0"/>
        <v>2201810</v>
      </c>
      <c r="F6" s="146">
        <f t="shared" si="0"/>
        <v>1811488</v>
      </c>
      <c r="G6" s="146">
        <f t="shared" si="0"/>
        <v>390322</v>
      </c>
      <c r="H6" s="147">
        <f t="shared" si="0"/>
        <v>2201810</v>
      </c>
      <c r="I6" s="50"/>
    </row>
    <row r="7" spans="1:8" ht="15">
      <c r="A7" s="148"/>
      <c r="B7" s="149"/>
      <c r="C7" s="149"/>
      <c r="D7" s="149"/>
      <c r="E7" s="144"/>
      <c r="F7" s="149"/>
      <c r="G7" s="149"/>
      <c r="H7" s="144"/>
    </row>
    <row r="8" spans="1:8" ht="15">
      <c r="A8" s="142" t="s">
        <v>88</v>
      </c>
      <c r="B8" s="143">
        <v>2014314</v>
      </c>
      <c r="C8" s="143">
        <v>134218</v>
      </c>
      <c r="D8" s="143">
        <v>0</v>
      </c>
      <c r="E8" s="144">
        <f>SUM(B8:D8)</f>
        <v>2148532</v>
      </c>
      <c r="F8" s="143">
        <v>1924097</v>
      </c>
      <c r="G8" s="143">
        <v>229551</v>
      </c>
      <c r="H8" s="144">
        <f>SUM(F8:G8)</f>
        <v>2153648</v>
      </c>
    </row>
    <row r="9" spans="1:8" ht="15">
      <c r="A9" s="142" t="s">
        <v>89</v>
      </c>
      <c r="B9" s="143">
        <v>0</v>
      </c>
      <c r="C9" s="143">
        <v>10496</v>
      </c>
      <c r="D9" s="143">
        <v>0</v>
      </c>
      <c r="E9" s="144">
        <f>SUM(B9:D9)</f>
        <v>10496</v>
      </c>
      <c r="F9" s="143">
        <v>58950</v>
      </c>
      <c r="G9" s="143">
        <v>0</v>
      </c>
      <c r="H9" s="144">
        <f>SUM(F9:G9)</f>
        <v>58950</v>
      </c>
    </row>
    <row r="10" spans="1:8" ht="15">
      <c r="A10" s="142" t="s">
        <v>90</v>
      </c>
      <c r="B10" s="143">
        <v>0</v>
      </c>
      <c r="C10" s="143">
        <v>0</v>
      </c>
      <c r="D10" s="143">
        <v>58950</v>
      </c>
      <c r="E10" s="144">
        <f>SUM(B10:D10)</f>
        <v>58950</v>
      </c>
      <c r="F10" s="143">
        <v>10496</v>
      </c>
      <c r="G10" s="143">
        <v>0</v>
      </c>
      <c r="H10" s="144">
        <f>SUM(F10:G10)</f>
        <v>10496</v>
      </c>
    </row>
    <row r="11" spans="1:8" ht="15">
      <c r="A11" s="142" t="s">
        <v>91</v>
      </c>
      <c r="B11" s="143">
        <v>0</v>
      </c>
      <c r="C11" s="143">
        <v>153584</v>
      </c>
      <c r="D11" s="143">
        <v>256920</v>
      </c>
      <c r="E11" s="144">
        <f>SUM(B11:D11)</f>
        <v>410504</v>
      </c>
      <c r="F11" s="143">
        <v>410504</v>
      </c>
      <c r="G11" s="143">
        <v>0</v>
      </c>
      <c r="H11" s="144">
        <f>SUM(F11:G11)</f>
        <v>410504</v>
      </c>
    </row>
    <row r="12" spans="1:8" ht="15">
      <c r="A12" s="145" t="s">
        <v>92</v>
      </c>
      <c r="B12" s="146">
        <f aca="true" t="shared" si="1" ref="B12:H12">SUM(B8:B11)</f>
        <v>2014314</v>
      </c>
      <c r="C12" s="146">
        <f t="shared" si="1"/>
        <v>298298</v>
      </c>
      <c r="D12" s="146">
        <f t="shared" si="1"/>
        <v>315870</v>
      </c>
      <c r="E12" s="147">
        <f t="shared" si="1"/>
        <v>2628482</v>
      </c>
      <c r="F12" s="146">
        <f t="shared" si="1"/>
        <v>2404047</v>
      </c>
      <c r="G12" s="146">
        <f t="shared" si="1"/>
        <v>229551</v>
      </c>
      <c r="H12" s="147">
        <f t="shared" si="1"/>
        <v>2633598</v>
      </c>
    </row>
    <row r="13" spans="1:8" ht="15">
      <c r="A13" s="148"/>
      <c r="B13" s="150"/>
      <c r="C13" s="150"/>
      <c r="D13" s="150"/>
      <c r="E13" s="144"/>
      <c r="F13" s="150"/>
      <c r="G13" s="150"/>
      <c r="H13" s="144"/>
    </row>
    <row r="14" spans="1:8" ht="16.5" thickBot="1">
      <c r="A14" s="151" t="s">
        <v>93</v>
      </c>
      <c r="B14" s="152">
        <f>SUM(B12,B6)</f>
        <v>2014314</v>
      </c>
      <c r="C14" s="152">
        <f>SUM(C12,C6)</f>
        <v>2500108</v>
      </c>
      <c r="D14" s="152">
        <f>SUM(D6,D12)</f>
        <v>315870</v>
      </c>
      <c r="E14" s="153">
        <f>SUM(E12,E6)</f>
        <v>4830292</v>
      </c>
      <c r="F14" s="152">
        <f>SUM(F12,F6)</f>
        <v>4215535</v>
      </c>
      <c r="G14" s="152">
        <f>SUM(G12,G6)</f>
        <v>619873</v>
      </c>
      <c r="H14" s="153">
        <f>SUM(H12,H6)</f>
        <v>4835408</v>
      </c>
    </row>
    <row r="15" spans="1:8" ht="16.5" customHeight="1" thickBot="1">
      <c r="A15" s="334" t="s">
        <v>94</v>
      </c>
      <c r="B15" s="335"/>
      <c r="C15" s="335"/>
      <c r="D15" s="335"/>
      <c r="E15" s="335"/>
      <c r="F15" s="335"/>
      <c r="G15" s="335"/>
      <c r="H15" s="154">
        <v>678000000</v>
      </c>
    </row>
    <row r="16" spans="1:8" ht="12.75">
      <c r="A16" s="155"/>
      <c r="C16" s="156"/>
      <c r="D16" s="84"/>
      <c r="E16" s="157"/>
      <c r="F16" s="158"/>
      <c r="H16" s="159"/>
    </row>
    <row r="17" spans="2:7" ht="12.75">
      <c r="B17" s="84"/>
      <c r="C17" s="160"/>
      <c r="D17" s="84"/>
      <c r="E17" s="157"/>
      <c r="G17" s="127" t="s">
        <v>95</v>
      </c>
    </row>
    <row r="18" spans="1:6" ht="12.75">
      <c r="A18" s="161"/>
      <c r="B18" s="161"/>
      <c r="C18" s="162"/>
      <c r="D18" s="161"/>
      <c r="E18" s="163"/>
      <c r="F18" s="132"/>
    </row>
    <row r="19" spans="1:6" ht="12.75">
      <c r="A19" s="161"/>
      <c r="B19" s="161"/>
      <c r="C19" s="162"/>
      <c r="D19" s="161"/>
      <c r="E19" s="164"/>
      <c r="F19" s="132"/>
    </row>
    <row r="20" spans="1:6" ht="12.75">
      <c r="A20" s="161"/>
      <c r="B20" s="161"/>
      <c r="C20" s="162"/>
      <c r="D20" s="161"/>
      <c r="E20" s="164"/>
      <c r="F20" s="132"/>
    </row>
    <row r="21" spans="1:7" ht="12.75">
      <c r="A21" s="84"/>
      <c r="B21" s="84"/>
      <c r="C21" s="160"/>
      <c r="D21" s="84"/>
      <c r="E21" s="157"/>
      <c r="F21" s="128"/>
      <c r="G21" s="50"/>
    </row>
    <row r="22" spans="3:6" ht="12.75">
      <c r="C22" s="101"/>
      <c r="E22" s="165"/>
      <c r="F22" s="166"/>
    </row>
    <row r="23" spans="1:6" ht="12.75">
      <c r="A23" s="161"/>
      <c r="B23" s="161"/>
      <c r="C23" s="162"/>
      <c r="D23" s="161"/>
      <c r="E23" s="164"/>
      <c r="F23" s="132"/>
    </row>
    <row r="24" spans="1:6" ht="12.75">
      <c r="A24" s="84"/>
      <c r="B24" s="84"/>
      <c r="C24" s="160"/>
      <c r="D24" s="84"/>
      <c r="E24" s="157"/>
      <c r="F24" s="158"/>
    </row>
    <row r="25" spans="1:6" ht="12.75">
      <c r="A25" s="84"/>
      <c r="B25" s="84"/>
      <c r="C25" s="160"/>
      <c r="D25" s="84"/>
      <c r="E25" s="157"/>
      <c r="F25" s="158"/>
    </row>
    <row r="26" spans="1:6" ht="12.75">
      <c r="A26" s="84"/>
      <c r="B26" s="84"/>
      <c r="C26" s="160"/>
      <c r="D26" s="84"/>
      <c r="E26" s="157"/>
      <c r="F26" s="128"/>
    </row>
    <row r="27" spans="3:6" ht="12.75">
      <c r="C27" s="101"/>
      <c r="E27" s="165"/>
      <c r="F27" s="166"/>
    </row>
    <row r="28" spans="1:6" ht="12.75">
      <c r="A28" s="84"/>
      <c r="B28" s="84"/>
      <c r="C28" s="160"/>
      <c r="D28" s="84"/>
      <c r="E28" s="157"/>
      <c r="F28" s="128"/>
    </row>
    <row r="29" spans="1:6" ht="12.75">
      <c r="A29" s="84"/>
      <c r="B29" s="84"/>
      <c r="C29" s="160"/>
      <c r="D29" s="84"/>
      <c r="E29" s="157"/>
      <c r="F29" s="128"/>
    </row>
    <row r="30" spans="1:6" ht="12.75">
      <c r="A30" s="84"/>
      <c r="B30" s="84"/>
      <c r="C30" s="160"/>
      <c r="D30" s="84"/>
      <c r="E30" s="167"/>
      <c r="F30" s="168"/>
    </row>
    <row r="31" spans="1:6" ht="12.75">
      <c r="A31" s="155"/>
      <c r="C31" s="156"/>
      <c r="D31" s="84"/>
      <c r="E31" s="157"/>
      <c r="F31" s="158"/>
    </row>
    <row r="32" spans="1:6" ht="12.75">
      <c r="A32" s="84"/>
      <c r="B32" s="84"/>
      <c r="C32" s="160"/>
      <c r="D32" s="84"/>
      <c r="E32" s="157"/>
      <c r="F32" s="128"/>
    </row>
    <row r="33" spans="1:6" ht="12.75">
      <c r="A33" s="84"/>
      <c r="B33" s="155"/>
      <c r="C33" s="156"/>
      <c r="D33" s="155"/>
      <c r="E33" s="167"/>
      <c r="F33" s="169"/>
    </row>
    <row r="34" spans="1:6" ht="12.75">
      <c r="A34" s="155"/>
      <c r="C34" s="156"/>
      <c r="D34" s="84"/>
      <c r="E34" s="157"/>
      <c r="F34" s="158"/>
    </row>
    <row r="35" spans="1:6" ht="12.75">
      <c r="A35" s="84"/>
      <c r="B35" s="84"/>
      <c r="C35" s="160"/>
      <c r="D35" s="84"/>
      <c r="E35" s="157"/>
      <c r="F35" s="128"/>
    </row>
    <row r="36" spans="1:6" ht="12.75">
      <c r="A36" s="84"/>
      <c r="B36" s="84"/>
      <c r="C36" s="160"/>
      <c r="D36" s="84"/>
      <c r="E36" s="157"/>
      <c r="F36" s="128"/>
    </row>
    <row r="37" spans="1:6" ht="12.75">
      <c r="A37" s="84"/>
      <c r="B37" s="170"/>
      <c r="C37" s="171"/>
      <c r="D37" s="170"/>
      <c r="E37" s="167"/>
      <c r="F37" s="169"/>
    </row>
    <row r="38" spans="1:6" ht="12.75">
      <c r="A38" s="155"/>
      <c r="C38" s="156"/>
      <c r="D38" s="84"/>
      <c r="E38" s="157"/>
      <c r="F38" s="158"/>
    </row>
    <row r="39" spans="1:6" ht="12.75">
      <c r="A39" s="84"/>
      <c r="B39" s="84"/>
      <c r="C39" s="160"/>
      <c r="D39" s="84"/>
      <c r="E39" s="157"/>
      <c r="F39" s="128"/>
    </row>
    <row r="40" spans="1:6" ht="12.75">
      <c r="A40" s="84"/>
      <c r="B40" s="84"/>
      <c r="C40" s="160"/>
      <c r="D40" s="84"/>
      <c r="E40" s="157"/>
      <c r="F40" s="128"/>
    </row>
    <row r="41" spans="1:7" ht="12.75">
      <c r="A41" s="84"/>
      <c r="B41" s="84"/>
      <c r="C41" s="160"/>
      <c r="D41" s="84"/>
      <c r="E41" s="157"/>
      <c r="F41" s="158"/>
      <c r="G41" s="50"/>
    </row>
    <row r="42" spans="1:6" ht="12.75">
      <c r="A42" s="84"/>
      <c r="B42" s="84"/>
      <c r="C42" s="160"/>
      <c r="D42" s="84"/>
      <c r="E42" s="157"/>
      <c r="F42" s="158"/>
    </row>
    <row r="43" spans="1:6" ht="12.75">
      <c r="A43" s="84"/>
      <c r="B43" s="84"/>
      <c r="C43" s="160"/>
      <c r="D43" s="84"/>
      <c r="E43" s="157"/>
      <c r="F43" s="128"/>
    </row>
    <row r="44" spans="1:7" ht="12.75">
      <c r="A44" s="84"/>
      <c r="B44" s="84"/>
      <c r="C44" s="160"/>
      <c r="D44" s="84"/>
      <c r="E44" s="157"/>
      <c r="F44" s="128"/>
      <c r="G44" s="50"/>
    </row>
    <row r="45" spans="1:6" ht="12.75">
      <c r="A45" s="84"/>
      <c r="B45" s="170"/>
      <c r="C45" s="171"/>
      <c r="D45" s="170"/>
      <c r="E45" s="167"/>
      <c r="F45" s="169"/>
    </row>
    <row r="47" spans="5:6" ht="12.75">
      <c r="E47" s="167"/>
      <c r="F47" s="172"/>
    </row>
  </sheetData>
  <sheetProtection/>
  <mergeCells count="2">
    <mergeCell ref="A1:H1"/>
    <mergeCell ref="A15:G15"/>
  </mergeCells>
  <hyperlinks>
    <hyperlink ref="A4" location="Index!A1" display="Index"/>
  </hyperlink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5"/>
  <sheetViews>
    <sheetView zoomScale="75" zoomScaleNormal="75" zoomScalePageLayoutView="0" workbookViewId="0" topLeftCell="A1">
      <pane ySplit="4" topLeftCell="A80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28.140625" style="80" customWidth="1"/>
    <col min="2" max="2" width="30.7109375" style="0" bestFit="1" customWidth="1"/>
    <col min="3" max="3" width="11.7109375" style="0" bestFit="1" customWidth="1"/>
    <col min="4" max="4" width="18.7109375" style="64" bestFit="1" customWidth="1"/>
    <col min="6" max="6" width="16.28125" style="0" bestFit="1" customWidth="1"/>
  </cols>
  <sheetData>
    <row r="1" spans="1:4" s="70" customFormat="1" ht="20.25">
      <c r="A1" s="173" t="s">
        <v>96</v>
      </c>
      <c r="B1" s="174"/>
      <c r="C1" s="175"/>
      <c r="D1" s="176"/>
    </row>
    <row r="2" spans="1:4" s="70" customFormat="1" ht="15.75">
      <c r="A2" s="177"/>
      <c r="B2" s="178"/>
      <c r="C2" s="179">
        <v>2007</v>
      </c>
      <c r="D2" s="180">
        <v>2007</v>
      </c>
    </row>
    <row r="3" spans="1:4" s="70" customFormat="1" ht="15.75">
      <c r="A3" s="181" t="s">
        <v>97</v>
      </c>
      <c r="B3" s="182" t="s">
        <v>98</v>
      </c>
      <c r="C3" s="183" t="s">
        <v>13</v>
      </c>
      <c r="D3" s="184" t="s">
        <v>14</v>
      </c>
    </row>
    <row r="4" spans="1:5" s="70" customFormat="1" ht="12.75">
      <c r="A4" s="185"/>
      <c r="B4" s="186"/>
      <c r="C4" s="187" t="s">
        <v>15</v>
      </c>
      <c r="D4" s="188" t="s">
        <v>16</v>
      </c>
      <c r="E4" s="23" t="s">
        <v>17</v>
      </c>
    </row>
    <row r="5" spans="1:4" ht="15">
      <c r="A5" s="189" t="s">
        <v>99</v>
      </c>
      <c r="B5" s="190" t="s">
        <v>40</v>
      </c>
      <c r="C5" s="191">
        <v>13832</v>
      </c>
      <c r="D5" s="192"/>
    </row>
    <row r="6" spans="1:4" ht="12.75">
      <c r="A6" s="193"/>
      <c r="B6" s="190" t="s">
        <v>28</v>
      </c>
      <c r="C6" s="191">
        <v>377536</v>
      </c>
      <c r="D6" s="192"/>
    </row>
    <row r="7" spans="1:4" ht="12.75">
      <c r="A7" s="193"/>
      <c r="B7" s="190" t="s">
        <v>100</v>
      </c>
      <c r="C7" s="191">
        <v>90854</v>
      </c>
      <c r="D7" s="192"/>
    </row>
    <row r="8" spans="1:4" ht="12.75">
      <c r="A8" s="193"/>
      <c r="B8" s="190" t="s">
        <v>122</v>
      </c>
      <c r="C8" s="318" t="s">
        <v>121</v>
      </c>
      <c r="D8" s="192"/>
    </row>
    <row r="9" spans="1:4" ht="12.75">
      <c r="A9" s="194"/>
      <c r="B9" s="190" t="s">
        <v>31</v>
      </c>
      <c r="C9" s="191">
        <v>20671</v>
      </c>
      <c r="D9" s="192"/>
    </row>
    <row r="10" spans="1:4" ht="12.75">
      <c r="A10" s="194"/>
      <c r="B10" s="190" t="s">
        <v>25</v>
      </c>
      <c r="C10" s="191">
        <v>598014</v>
      </c>
      <c r="D10" s="192"/>
    </row>
    <row r="11" spans="1:4" ht="12.75">
      <c r="A11" s="193"/>
      <c r="B11" s="190" t="s">
        <v>24</v>
      </c>
      <c r="C11" s="191">
        <v>2227700</v>
      </c>
      <c r="D11" s="192"/>
    </row>
    <row r="12" spans="1:4" ht="12.75">
      <c r="A12" s="193"/>
      <c r="B12" s="190" t="s">
        <v>26</v>
      </c>
      <c r="C12" s="191">
        <v>401299</v>
      </c>
      <c r="D12" s="192"/>
    </row>
    <row r="13" spans="1:4" ht="12.75">
      <c r="A13" s="193"/>
      <c r="B13" s="190" t="s">
        <v>27</v>
      </c>
      <c r="C13" s="191">
        <v>38445</v>
      </c>
      <c r="D13" s="192"/>
    </row>
    <row r="14" spans="1:4" ht="12.75">
      <c r="A14" s="193"/>
      <c r="B14" s="190"/>
      <c r="C14" s="191"/>
      <c r="D14" s="195"/>
    </row>
    <row r="15" spans="1:4" ht="12.75">
      <c r="A15" s="193"/>
      <c r="B15" s="196" t="s">
        <v>22</v>
      </c>
      <c r="C15" s="197">
        <v>4808360</v>
      </c>
      <c r="D15" s="198">
        <v>63118829.71</v>
      </c>
    </row>
    <row r="16" spans="1:4" ht="12.75">
      <c r="A16" s="199"/>
      <c r="B16" s="190"/>
      <c r="C16" s="190"/>
      <c r="D16" s="192"/>
    </row>
    <row r="17" spans="1:4" ht="15">
      <c r="A17" s="189" t="s">
        <v>101</v>
      </c>
      <c r="B17" s="190" t="s">
        <v>102</v>
      </c>
      <c r="C17" s="191">
        <v>1420</v>
      </c>
      <c r="D17" s="192"/>
    </row>
    <row r="18" spans="1:4" ht="12.75">
      <c r="A18" s="194"/>
      <c r="B18" s="190" t="s">
        <v>36</v>
      </c>
      <c r="C18" s="191">
        <v>23000</v>
      </c>
      <c r="D18" s="192"/>
    </row>
    <row r="19" spans="1:4" ht="12.75">
      <c r="A19" s="200"/>
      <c r="B19" s="190" t="s">
        <v>40</v>
      </c>
      <c r="C19" s="191">
        <v>150</v>
      </c>
      <c r="D19" s="192"/>
    </row>
    <row r="20" spans="1:4" ht="12.75">
      <c r="A20" s="194"/>
      <c r="B20" s="190" t="s">
        <v>28</v>
      </c>
      <c r="C20" s="191">
        <v>115806</v>
      </c>
      <c r="D20" s="192"/>
    </row>
    <row r="21" spans="1:4" ht="12.75">
      <c r="A21" s="200"/>
      <c r="B21" s="190" t="s">
        <v>100</v>
      </c>
      <c r="C21" s="191">
        <v>9417</v>
      </c>
      <c r="D21" s="192"/>
    </row>
    <row r="22" spans="1:4" ht="12.75">
      <c r="A22" s="200"/>
      <c r="B22" s="190" t="s">
        <v>38</v>
      </c>
      <c r="C22" s="191">
        <v>21452</v>
      </c>
      <c r="D22" s="192"/>
    </row>
    <row r="23" spans="1:4" ht="12.75">
      <c r="A23" s="200"/>
      <c r="B23" s="190" t="s">
        <v>31</v>
      </c>
      <c r="C23" s="191">
        <v>7905</v>
      </c>
      <c r="D23" s="192"/>
    </row>
    <row r="24" spans="1:4" ht="12.75">
      <c r="A24" s="200"/>
      <c r="B24" s="190" t="s">
        <v>25</v>
      </c>
      <c r="C24" s="191">
        <v>2049801</v>
      </c>
      <c r="D24" s="192"/>
    </row>
    <row r="25" spans="1:4" ht="12.75">
      <c r="A25" s="200"/>
      <c r="B25" s="190" t="s">
        <v>24</v>
      </c>
      <c r="C25" s="191">
        <v>4435475</v>
      </c>
      <c r="D25" s="192"/>
    </row>
    <row r="26" spans="1:4" ht="12.75">
      <c r="A26" s="200"/>
      <c r="B26" s="190" t="s">
        <v>26</v>
      </c>
      <c r="C26" s="191">
        <v>902798</v>
      </c>
      <c r="D26" s="192"/>
    </row>
    <row r="27" spans="1:4" ht="12.75">
      <c r="A27" s="200"/>
      <c r="B27" s="190" t="s">
        <v>27</v>
      </c>
      <c r="C27" s="191">
        <v>598760</v>
      </c>
      <c r="D27" s="192"/>
    </row>
    <row r="28" spans="1:4" ht="12.75">
      <c r="A28" s="200"/>
      <c r="B28" s="190" t="s">
        <v>35</v>
      </c>
      <c r="C28" s="191">
        <v>68611</v>
      </c>
      <c r="D28" s="192"/>
    </row>
    <row r="29" spans="1:4" ht="12.75">
      <c r="A29" s="201"/>
      <c r="B29" s="190"/>
      <c r="C29" s="197"/>
      <c r="D29" s="202"/>
    </row>
    <row r="30" spans="1:4" ht="12.75">
      <c r="A30" s="199"/>
      <c r="B30" s="203" t="s">
        <v>22</v>
      </c>
      <c r="C30" s="197">
        <v>8234595</v>
      </c>
      <c r="D30" s="198">
        <v>121490064.5</v>
      </c>
    </row>
    <row r="31" spans="1:4" s="5" customFormat="1" ht="12.75">
      <c r="A31" s="194"/>
      <c r="B31" s="190"/>
      <c r="C31" s="191"/>
      <c r="D31" s="204"/>
    </row>
    <row r="32" spans="1:4" s="5" customFormat="1" ht="15">
      <c r="A32" s="189" t="s">
        <v>86</v>
      </c>
      <c r="B32" s="190" t="s">
        <v>102</v>
      </c>
      <c r="C32" s="205">
        <v>6544</v>
      </c>
      <c r="D32" s="206"/>
    </row>
    <row r="33" spans="1:4" ht="12.75">
      <c r="A33" s="207"/>
      <c r="B33" s="190" t="s">
        <v>36</v>
      </c>
      <c r="C33" s="205">
        <v>28559</v>
      </c>
      <c r="D33" s="208"/>
    </row>
    <row r="34" spans="1:4" ht="12.75">
      <c r="A34" s="207"/>
      <c r="B34" s="190" t="s">
        <v>33</v>
      </c>
      <c r="C34" s="205">
        <v>42016</v>
      </c>
      <c r="D34" s="209"/>
    </row>
    <row r="35" spans="1:4" ht="12.75">
      <c r="A35" s="207"/>
      <c r="B35" s="190" t="s">
        <v>28</v>
      </c>
      <c r="C35" s="191">
        <v>470084</v>
      </c>
      <c r="D35" s="209"/>
    </row>
    <row r="36" spans="1:4" ht="12.75">
      <c r="A36" s="207"/>
      <c r="B36" s="190" t="s">
        <v>100</v>
      </c>
      <c r="C36" s="191">
        <v>670644</v>
      </c>
      <c r="D36" s="209"/>
    </row>
    <row r="37" spans="1:4" ht="12.75">
      <c r="A37" s="207"/>
      <c r="B37" s="190" t="s">
        <v>34</v>
      </c>
      <c r="C37" s="191">
        <v>35377</v>
      </c>
      <c r="D37" s="209"/>
    </row>
    <row r="38" spans="1:4" ht="12.75">
      <c r="A38" s="207"/>
      <c r="B38" s="190" t="s">
        <v>32</v>
      </c>
      <c r="C38" s="191">
        <v>22756</v>
      </c>
      <c r="D38" s="209"/>
    </row>
    <row r="39" spans="1:4" ht="12.75">
      <c r="A39" s="207"/>
      <c r="B39" s="190" t="s">
        <v>31</v>
      </c>
      <c r="C39" s="191">
        <v>32060</v>
      </c>
      <c r="D39" s="209"/>
    </row>
    <row r="40" spans="1:4" ht="12.75">
      <c r="A40" s="207"/>
      <c r="B40" s="190" t="s">
        <v>25</v>
      </c>
      <c r="C40" s="191">
        <v>2435083</v>
      </c>
      <c r="D40" s="209"/>
    </row>
    <row r="41" spans="1:4" ht="12.75">
      <c r="A41" s="207"/>
      <c r="B41" s="190" t="s">
        <v>24</v>
      </c>
      <c r="C41" s="191">
        <v>4214819</v>
      </c>
      <c r="D41" s="209"/>
    </row>
    <row r="42" spans="1:4" ht="12.75">
      <c r="A42" s="207"/>
      <c r="B42" s="190" t="s">
        <v>26</v>
      </c>
      <c r="C42" s="191">
        <v>1797090</v>
      </c>
      <c r="D42" s="209"/>
    </row>
    <row r="43" spans="1:4" ht="12.75">
      <c r="A43" s="207"/>
      <c r="B43" s="190" t="s">
        <v>27</v>
      </c>
      <c r="C43" s="191">
        <v>245153</v>
      </c>
      <c r="D43" s="209"/>
    </row>
    <row r="44" spans="1:4" ht="12.75">
      <c r="A44" s="207"/>
      <c r="B44" s="190" t="s">
        <v>37</v>
      </c>
      <c r="C44" s="191">
        <v>35000</v>
      </c>
      <c r="D44" s="209"/>
    </row>
    <row r="45" spans="1:4" ht="12.75">
      <c r="A45" s="199"/>
      <c r="B45" s="190"/>
      <c r="C45" s="190"/>
      <c r="D45" s="195"/>
    </row>
    <row r="46" spans="1:4" ht="12.75">
      <c r="A46" s="207"/>
      <c r="B46" s="196" t="s">
        <v>22</v>
      </c>
      <c r="C46" s="197">
        <v>10035185</v>
      </c>
      <c r="D46" s="210">
        <v>126978162.2</v>
      </c>
    </row>
    <row r="47" spans="1:4" ht="12.75">
      <c r="A47" s="211"/>
      <c r="B47" s="203"/>
      <c r="C47" s="203"/>
      <c r="D47" s="204"/>
    </row>
    <row r="48" spans="1:4" ht="15">
      <c r="A48" s="189" t="s">
        <v>103</v>
      </c>
      <c r="B48" s="190" t="s">
        <v>104</v>
      </c>
      <c r="C48" s="191">
        <v>4000</v>
      </c>
      <c r="D48" s="209"/>
    </row>
    <row r="49" spans="1:4" ht="12.75">
      <c r="A49" s="194"/>
      <c r="B49" s="190" t="s">
        <v>44</v>
      </c>
      <c r="C49" s="191">
        <v>7873</v>
      </c>
      <c r="D49" s="209"/>
    </row>
    <row r="50" spans="1:4" s="5" customFormat="1" ht="12.75">
      <c r="A50" s="194"/>
      <c r="B50" s="190" t="s">
        <v>32</v>
      </c>
      <c r="C50" s="191">
        <v>332147</v>
      </c>
      <c r="D50" s="209"/>
    </row>
    <row r="51" spans="1:4" ht="12.75">
      <c r="A51" s="194"/>
      <c r="B51" s="190" t="s">
        <v>31</v>
      </c>
      <c r="C51" s="191">
        <v>7910</v>
      </c>
      <c r="D51" s="209"/>
    </row>
    <row r="52" spans="1:4" ht="12.75">
      <c r="A52" s="194"/>
      <c r="B52" s="190" t="s">
        <v>25</v>
      </c>
      <c r="C52" s="191">
        <v>272758</v>
      </c>
      <c r="D52" s="209"/>
    </row>
    <row r="53" spans="1:4" ht="12.75">
      <c r="A53" s="194"/>
      <c r="B53" s="190" t="s">
        <v>24</v>
      </c>
      <c r="C53" s="191">
        <v>1569427</v>
      </c>
      <c r="D53" s="209"/>
    </row>
    <row r="54" spans="1:4" ht="12.75">
      <c r="A54" s="194"/>
      <c r="B54" s="190" t="s">
        <v>26</v>
      </c>
      <c r="C54" s="191">
        <v>197534</v>
      </c>
      <c r="D54" s="209"/>
    </row>
    <row r="55" spans="1:4" ht="12.75">
      <c r="A55" s="194"/>
      <c r="B55" s="190" t="s">
        <v>27</v>
      </c>
      <c r="C55" s="191">
        <v>262808</v>
      </c>
      <c r="D55" s="209"/>
    </row>
    <row r="56" spans="1:4" ht="12.75">
      <c r="A56" s="194"/>
      <c r="B56" s="190" t="s">
        <v>42</v>
      </c>
      <c r="C56" s="212">
        <v>17039</v>
      </c>
      <c r="D56" s="209"/>
    </row>
    <row r="57" spans="1:4" ht="12.75">
      <c r="A57" s="199"/>
      <c r="B57" s="190"/>
      <c r="C57" s="190"/>
      <c r="D57" s="195"/>
    </row>
    <row r="58" spans="1:4" ht="12.75">
      <c r="A58" s="194"/>
      <c r="B58" s="196" t="s">
        <v>22</v>
      </c>
      <c r="C58" s="197">
        <v>2671496</v>
      </c>
      <c r="D58" s="210">
        <v>31799331.55</v>
      </c>
    </row>
    <row r="59" spans="1:4" ht="12.75">
      <c r="A59" s="194"/>
      <c r="B59" s="190"/>
      <c r="C59" s="191"/>
      <c r="D59" s="204"/>
    </row>
    <row r="60" spans="1:4" ht="15">
      <c r="A60" s="189" t="s">
        <v>105</v>
      </c>
      <c r="B60" s="190" t="s">
        <v>45</v>
      </c>
      <c r="C60" s="191">
        <v>1479</v>
      </c>
      <c r="D60" s="213"/>
    </row>
    <row r="61" spans="2:4" ht="12.75">
      <c r="B61" s="190" t="s">
        <v>28</v>
      </c>
      <c r="C61" s="191">
        <v>2328</v>
      </c>
      <c r="D61" s="192"/>
    </row>
    <row r="62" spans="1:4" ht="12.75">
      <c r="A62" s="214"/>
      <c r="B62" s="190" t="s">
        <v>31</v>
      </c>
      <c r="C62" s="191">
        <v>1450</v>
      </c>
      <c r="D62" s="192"/>
    </row>
    <row r="63" spans="1:4" ht="12.75">
      <c r="A63" s="214"/>
      <c r="B63" s="190" t="s">
        <v>25</v>
      </c>
      <c r="C63" s="191">
        <v>20854</v>
      </c>
      <c r="D63" s="192"/>
    </row>
    <row r="64" spans="1:4" ht="12.75">
      <c r="A64" s="194"/>
      <c r="B64" s="190" t="s">
        <v>24</v>
      </c>
      <c r="C64" s="191">
        <v>282750</v>
      </c>
      <c r="D64" s="192"/>
    </row>
    <row r="65" spans="1:4" ht="12.75">
      <c r="A65" s="199"/>
      <c r="B65" s="190"/>
      <c r="C65" s="191"/>
      <c r="D65" s="192"/>
    </row>
    <row r="66" spans="1:4" ht="12.75">
      <c r="A66" s="199"/>
      <c r="B66" s="196" t="s">
        <v>22</v>
      </c>
      <c r="C66" s="215">
        <v>308861</v>
      </c>
      <c r="D66" s="204">
        <v>4698059.69</v>
      </c>
    </row>
    <row r="67" spans="1:4" ht="12.75">
      <c r="A67" s="194"/>
      <c r="B67" s="190"/>
      <c r="C67" s="191"/>
      <c r="D67" s="204"/>
    </row>
    <row r="68" spans="1:4" ht="15">
      <c r="A68" s="189" t="s">
        <v>106</v>
      </c>
      <c r="B68" s="190" t="s">
        <v>31</v>
      </c>
      <c r="C68" s="191">
        <v>49289</v>
      </c>
      <c r="D68" s="192"/>
    </row>
    <row r="69" spans="1:4" ht="12.75">
      <c r="A69" s="194"/>
      <c r="B69" s="190" t="s">
        <v>25</v>
      </c>
      <c r="C69" s="191">
        <v>128512</v>
      </c>
      <c r="D69" s="192"/>
    </row>
    <row r="70" spans="1:4" ht="12.75">
      <c r="A70" s="194"/>
      <c r="B70" s="190" t="s">
        <v>24</v>
      </c>
      <c r="C70" s="191">
        <v>237157</v>
      </c>
      <c r="D70" s="192"/>
    </row>
    <row r="71" spans="1:4" s="5" customFormat="1" ht="12.75">
      <c r="A71" s="194"/>
      <c r="B71" s="190" t="s">
        <v>26</v>
      </c>
      <c r="C71" s="191">
        <v>107435</v>
      </c>
      <c r="D71" s="192"/>
    </row>
    <row r="72" spans="1:4" ht="12.75">
      <c r="A72" s="194"/>
      <c r="B72" s="190" t="s">
        <v>27</v>
      </c>
      <c r="C72" s="191">
        <v>99227</v>
      </c>
      <c r="D72" s="192"/>
    </row>
    <row r="73" spans="1:4" ht="12.75">
      <c r="A73" s="199"/>
      <c r="B73" s="190"/>
      <c r="C73" s="191"/>
      <c r="D73" s="192"/>
    </row>
    <row r="74" spans="1:4" ht="12.75">
      <c r="A74" s="199"/>
      <c r="B74" s="196" t="s">
        <v>22</v>
      </c>
      <c r="C74" s="197">
        <v>621620</v>
      </c>
      <c r="D74" s="198">
        <v>6928076.4</v>
      </c>
    </row>
    <row r="75" spans="1:4" ht="12.75">
      <c r="A75" s="194"/>
      <c r="B75" s="190"/>
      <c r="C75" s="191"/>
      <c r="D75" s="204"/>
    </row>
    <row r="76" spans="1:4" ht="15">
      <c r="A76" s="189" t="s">
        <v>107</v>
      </c>
      <c r="B76" s="190" t="s">
        <v>45</v>
      </c>
      <c r="C76" s="191">
        <v>412</v>
      </c>
      <c r="D76" s="213"/>
    </row>
    <row r="77" spans="2:4" ht="12.75">
      <c r="B77" s="190" t="s">
        <v>28</v>
      </c>
      <c r="C77" s="191">
        <v>92231</v>
      </c>
      <c r="D77" s="192"/>
    </row>
    <row r="78" spans="1:4" ht="12.75">
      <c r="A78" s="194"/>
      <c r="B78" s="190" t="s">
        <v>100</v>
      </c>
      <c r="C78" s="191">
        <v>33857</v>
      </c>
      <c r="D78" s="192"/>
    </row>
    <row r="79" spans="1:4" ht="12.75">
      <c r="A79" s="194"/>
      <c r="B79" s="190" t="s">
        <v>25</v>
      </c>
      <c r="C79" s="191">
        <v>370103</v>
      </c>
      <c r="D79" s="192"/>
    </row>
    <row r="80" spans="1:4" ht="12.75">
      <c r="A80" s="194"/>
      <c r="B80" s="190" t="s">
        <v>24</v>
      </c>
      <c r="C80" s="191">
        <v>581359</v>
      </c>
      <c r="D80" s="192"/>
    </row>
    <row r="81" spans="1:4" s="5" customFormat="1" ht="12.75">
      <c r="A81" s="194"/>
      <c r="B81" s="190" t="s">
        <v>26</v>
      </c>
      <c r="C81" s="191">
        <v>93509</v>
      </c>
      <c r="D81" s="192"/>
    </row>
    <row r="82" spans="1:4" s="5" customFormat="1" ht="12.75">
      <c r="A82" s="194"/>
      <c r="B82" s="190" t="s">
        <v>108</v>
      </c>
      <c r="C82" s="191">
        <v>52814</v>
      </c>
      <c r="D82" s="192"/>
    </row>
    <row r="83" spans="1:4" ht="12.75">
      <c r="A83" s="199"/>
      <c r="B83" s="190"/>
      <c r="C83" s="190"/>
      <c r="D83" s="195"/>
    </row>
    <row r="84" spans="1:4" ht="12.75">
      <c r="A84" s="199"/>
      <c r="B84" s="196" t="s">
        <v>22</v>
      </c>
      <c r="C84" s="197">
        <v>1224285</v>
      </c>
      <c r="D84" s="198">
        <v>16717956.41</v>
      </c>
    </row>
    <row r="85" spans="1:4" ht="12.75">
      <c r="A85" s="199"/>
      <c r="B85" s="196"/>
      <c r="C85" s="197"/>
      <c r="D85" s="198"/>
    </row>
    <row r="86" spans="1:4" ht="15">
      <c r="A86" s="189" t="s">
        <v>109</v>
      </c>
      <c r="B86" s="190" t="s">
        <v>110</v>
      </c>
      <c r="C86" s="191">
        <v>800</v>
      </c>
      <c r="D86" s="209"/>
    </row>
    <row r="87" spans="2:4" ht="12.75">
      <c r="B87" s="190" t="s">
        <v>33</v>
      </c>
      <c r="C87" s="191">
        <v>47671</v>
      </c>
      <c r="D87" s="209"/>
    </row>
    <row r="88" spans="1:4" ht="12.75">
      <c r="A88" s="194"/>
      <c r="B88" s="190" t="s">
        <v>28</v>
      </c>
      <c r="C88" s="191">
        <v>8500</v>
      </c>
      <c r="D88" s="209"/>
    </row>
    <row r="89" spans="1:4" ht="12.75">
      <c r="A89" s="194"/>
      <c r="B89" s="190" t="s">
        <v>100</v>
      </c>
      <c r="C89" s="191">
        <v>2500</v>
      </c>
      <c r="D89" s="209"/>
    </row>
    <row r="90" spans="1:4" ht="12.75">
      <c r="A90" s="194"/>
      <c r="B90" s="190" t="s">
        <v>31</v>
      </c>
      <c r="C90" s="191">
        <v>59910</v>
      </c>
      <c r="D90" s="209"/>
    </row>
    <row r="91" spans="1:4" ht="12.75">
      <c r="A91" s="194"/>
      <c r="B91" s="190" t="s">
        <v>25</v>
      </c>
      <c r="C91" s="191">
        <v>572510</v>
      </c>
      <c r="D91" s="209"/>
    </row>
    <row r="92" spans="1:4" ht="12.75">
      <c r="A92" s="194"/>
      <c r="B92" s="190" t="s">
        <v>24</v>
      </c>
      <c r="C92" s="191">
        <v>1598649</v>
      </c>
      <c r="D92" s="209"/>
    </row>
    <row r="93" spans="1:4" ht="12.75">
      <c r="A93" s="194"/>
      <c r="B93" s="190" t="s">
        <v>26</v>
      </c>
      <c r="C93" s="191">
        <v>158628</v>
      </c>
      <c r="D93" s="209"/>
    </row>
    <row r="94" spans="1:4" ht="12.75">
      <c r="A94" s="199"/>
      <c r="B94" s="190" t="s">
        <v>27</v>
      </c>
      <c r="C94" s="191">
        <v>60516</v>
      </c>
      <c r="D94" s="209"/>
    </row>
    <row r="95" spans="1:4" ht="12.75">
      <c r="A95" s="199"/>
      <c r="B95" s="190"/>
      <c r="C95" s="191"/>
      <c r="D95" s="209"/>
    </row>
    <row r="96" spans="1:4" ht="12.75">
      <c r="A96" s="216"/>
      <c r="B96" s="196" t="s">
        <v>22</v>
      </c>
      <c r="C96" s="197">
        <v>2509684</v>
      </c>
      <c r="D96" s="210">
        <v>28560868.24</v>
      </c>
    </row>
    <row r="97" spans="1:4" ht="12.75">
      <c r="A97" s="194"/>
      <c r="B97" s="190"/>
      <c r="C97" s="191"/>
      <c r="D97" s="204"/>
    </row>
    <row r="98" spans="1:4" ht="15">
      <c r="A98" s="189" t="s">
        <v>111</v>
      </c>
      <c r="B98" s="190" t="s">
        <v>33</v>
      </c>
      <c r="C98" s="191">
        <v>2909</v>
      </c>
      <c r="D98" s="209"/>
    </row>
    <row r="99" spans="1:4" ht="12.75">
      <c r="A99" s="194"/>
      <c r="B99" s="190" t="s">
        <v>28</v>
      </c>
      <c r="C99" s="191">
        <v>58846</v>
      </c>
      <c r="D99" s="209"/>
    </row>
    <row r="100" spans="1:4" ht="12.75">
      <c r="A100" s="194"/>
      <c r="B100" s="190" t="s">
        <v>31</v>
      </c>
      <c r="C100" s="191">
        <v>6442</v>
      </c>
      <c r="D100" s="209"/>
    </row>
    <row r="101" spans="1:4" ht="12.75">
      <c r="A101" s="194"/>
      <c r="B101" s="190" t="s">
        <v>25</v>
      </c>
      <c r="C101" s="191">
        <v>547598</v>
      </c>
      <c r="D101" s="209"/>
    </row>
    <row r="102" spans="1:4" ht="12.75">
      <c r="A102" s="194"/>
      <c r="B102" s="190" t="s">
        <v>24</v>
      </c>
      <c r="C102" s="191">
        <v>1185415</v>
      </c>
      <c r="D102" s="209"/>
    </row>
    <row r="103" spans="1:4" s="5" customFormat="1" ht="12.75">
      <c r="A103" s="194"/>
      <c r="B103" s="190" t="s">
        <v>26</v>
      </c>
      <c r="C103" s="191">
        <v>407914</v>
      </c>
      <c r="D103" s="209"/>
    </row>
    <row r="104" spans="1:4" ht="12.75">
      <c r="A104" s="194"/>
      <c r="B104" s="190" t="s">
        <v>27</v>
      </c>
      <c r="C104" s="191">
        <v>149775</v>
      </c>
      <c r="D104" s="209"/>
    </row>
    <row r="105" spans="1:4" ht="12.75">
      <c r="A105" s="199"/>
      <c r="B105" s="190"/>
      <c r="C105" s="190"/>
      <c r="D105" s="195"/>
    </row>
    <row r="106" spans="1:4" ht="12.75">
      <c r="A106" s="199"/>
      <c r="B106" s="196" t="s">
        <v>22</v>
      </c>
      <c r="C106" s="197">
        <v>2358899</v>
      </c>
      <c r="D106" s="210">
        <v>31460664.07</v>
      </c>
    </row>
    <row r="107" spans="1:4" ht="12.75">
      <c r="A107" s="194"/>
      <c r="B107" s="190"/>
      <c r="C107" s="191"/>
      <c r="D107" s="204"/>
    </row>
    <row r="108" spans="1:4" ht="15">
      <c r="A108" s="189" t="s">
        <v>112</v>
      </c>
      <c r="B108" s="190" t="s">
        <v>102</v>
      </c>
      <c r="C108" s="191">
        <v>320</v>
      </c>
      <c r="D108" s="213"/>
    </row>
    <row r="109" spans="1:4" ht="15">
      <c r="A109" s="217"/>
      <c r="B109" s="190" t="s">
        <v>33</v>
      </c>
      <c r="C109" s="191">
        <v>4652</v>
      </c>
      <c r="D109" s="213"/>
    </row>
    <row r="110" spans="2:4" ht="12.75">
      <c r="B110" s="190" t="s">
        <v>41</v>
      </c>
      <c r="C110" s="191">
        <v>11137</v>
      </c>
      <c r="D110" s="209"/>
    </row>
    <row r="111" spans="1:4" ht="12.75">
      <c r="A111" s="193"/>
      <c r="B111" s="190" t="s">
        <v>46</v>
      </c>
      <c r="C111" s="191">
        <v>1633</v>
      </c>
      <c r="D111" s="209"/>
    </row>
    <row r="112" spans="1:4" ht="12.75">
      <c r="A112" s="193"/>
      <c r="B112" s="190" t="s">
        <v>28</v>
      </c>
      <c r="C112" s="191">
        <v>44882</v>
      </c>
      <c r="D112" s="209"/>
    </row>
    <row r="113" spans="1:4" ht="12.75">
      <c r="A113" s="193"/>
      <c r="B113" s="190" t="s">
        <v>100</v>
      </c>
      <c r="C113" s="191">
        <v>56475</v>
      </c>
      <c r="D113" s="209"/>
    </row>
    <row r="114" spans="1:4" ht="12.75">
      <c r="A114" s="193"/>
      <c r="B114" s="190" t="s">
        <v>31</v>
      </c>
      <c r="C114" s="191">
        <v>24201</v>
      </c>
      <c r="D114" s="209"/>
    </row>
    <row r="115" spans="1:4" ht="12.75">
      <c r="A115" s="193"/>
      <c r="B115" s="190" t="s">
        <v>25</v>
      </c>
      <c r="C115" s="191">
        <v>395994</v>
      </c>
      <c r="D115" s="209"/>
    </row>
    <row r="116" spans="1:4" ht="12.75">
      <c r="A116" s="193"/>
      <c r="B116" s="190" t="s">
        <v>24</v>
      </c>
      <c r="C116" s="191">
        <v>524700</v>
      </c>
      <c r="D116" s="209"/>
    </row>
    <row r="117" spans="1:4" ht="12.75">
      <c r="A117" s="193"/>
      <c r="B117" s="190" t="s">
        <v>26</v>
      </c>
      <c r="C117" s="191">
        <v>39353</v>
      </c>
      <c r="D117" s="209"/>
    </row>
    <row r="118" spans="1:4" ht="12.75">
      <c r="A118" s="193"/>
      <c r="B118" s="190" t="s">
        <v>27</v>
      </c>
      <c r="C118" s="191">
        <v>6615</v>
      </c>
      <c r="D118" s="209"/>
    </row>
    <row r="119" spans="1:6" ht="12.75">
      <c r="A119" s="193"/>
      <c r="B119" s="190" t="s">
        <v>35</v>
      </c>
      <c r="C119" s="191">
        <v>658</v>
      </c>
      <c r="D119" s="209"/>
      <c r="F119" s="72"/>
    </row>
    <row r="120" spans="1:6" ht="12.75">
      <c r="A120" s="193"/>
      <c r="B120" s="190"/>
      <c r="C120" s="191"/>
      <c r="D120" s="209"/>
      <c r="F120" s="218"/>
    </row>
    <row r="121" spans="1:6" ht="12.75">
      <c r="A121" s="193"/>
      <c r="B121" s="196" t="s">
        <v>22</v>
      </c>
      <c r="C121" s="215">
        <v>1110620</v>
      </c>
      <c r="D121" s="219">
        <v>17328194.23</v>
      </c>
      <c r="F121" s="218"/>
    </row>
    <row r="122" spans="1:6" ht="12.75">
      <c r="A122" s="193"/>
      <c r="B122" s="190"/>
      <c r="C122" s="191"/>
      <c r="D122" s="204"/>
      <c r="F122" s="218"/>
    </row>
    <row r="123" spans="1:6" ht="15">
      <c r="A123" s="189" t="s">
        <v>113</v>
      </c>
      <c r="B123" s="190" t="s">
        <v>28</v>
      </c>
      <c r="C123" s="191">
        <v>1575</v>
      </c>
      <c r="D123" s="209"/>
      <c r="F123" s="220"/>
    </row>
    <row r="124" spans="1:6" ht="12.75">
      <c r="A124" s="193"/>
      <c r="B124" s="190" t="s">
        <v>31</v>
      </c>
      <c r="C124" s="191">
        <v>10400</v>
      </c>
      <c r="D124" s="209"/>
      <c r="F124" s="220"/>
    </row>
    <row r="125" spans="1:6" ht="12.75">
      <c r="A125" s="193"/>
      <c r="B125" s="190" t="s">
        <v>25</v>
      </c>
      <c r="C125" s="191">
        <v>106043</v>
      </c>
      <c r="D125" s="209"/>
      <c r="F125" s="220"/>
    </row>
    <row r="126" spans="1:6" ht="12.75">
      <c r="A126" s="193"/>
      <c r="B126" s="190" t="s">
        <v>24</v>
      </c>
      <c r="C126" s="191">
        <v>252436</v>
      </c>
      <c r="D126" s="209"/>
      <c r="F126" s="218"/>
    </row>
    <row r="127" spans="1:6" ht="12.75">
      <c r="A127" s="193"/>
      <c r="B127" s="190" t="s">
        <v>26</v>
      </c>
      <c r="C127" s="191">
        <v>30000</v>
      </c>
      <c r="D127" s="209"/>
      <c r="F127" s="218"/>
    </row>
    <row r="128" spans="1:6" ht="12.75">
      <c r="A128" s="193"/>
      <c r="B128" s="190" t="s">
        <v>27</v>
      </c>
      <c r="C128" s="191">
        <v>51736</v>
      </c>
      <c r="D128" s="209"/>
      <c r="F128" s="218"/>
    </row>
    <row r="129" spans="1:6" ht="12.75">
      <c r="A129" s="199"/>
      <c r="B129" s="190"/>
      <c r="C129" s="190"/>
      <c r="D129" s="195"/>
      <c r="F129" s="220"/>
    </row>
    <row r="130" spans="1:6" ht="12.75">
      <c r="A130" s="199"/>
      <c r="B130" s="196" t="s">
        <v>22</v>
      </c>
      <c r="C130" s="197">
        <v>452190</v>
      </c>
      <c r="D130" s="210">
        <v>7629786</v>
      </c>
      <c r="F130" s="218"/>
    </row>
    <row r="131" spans="1:6" ht="12.75">
      <c r="A131" s="194"/>
      <c r="B131" s="190"/>
      <c r="C131" s="191"/>
      <c r="D131" s="204"/>
      <c r="F131" s="218"/>
    </row>
    <row r="132" spans="1:6" ht="15">
      <c r="A132" s="189" t="s">
        <v>89</v>
      </c>
      <c r="B132" s="190" t="s">
        <v>45</v>
      </c>
      <c r="C132" s="191">
        <v>4263</v>
      </c>
      <c r="D132" s="213"/>
      <c r="F132" s="220"/>
    </row>
    <row r="133" spans="2:6" ht="12.75">
      <c r="B133" s="190" t="s">
        <v>102</v>
      </c>
      <c r="C133" s="191">
        <v>426</v>
      </c>
      <c r="D133" s="209"/>
      <c r="F133" s="218"/>
    </row>
    <row r="134" spans="2:6" ht="12.75">
      <c r="B134" s="190" t="s">
        <v>114</v>
      </c>
      <c r="C134" s="191">
        <v>4076</v>
      </c>
      <c r="D134" s="209"/>
      <c r="F134" s="218"/>
    </row>
    <row r="135" spans="1:6" ht="12.75">
      <c r="A135" s="193"/>
      <c r="B135" s="190" t="s">
        <v>40</v>
      </c>
      <c r="C135" s="191">
        <v>148</v>
      </c>
      <c r="D135" s="209"/>
      <c r="F135" s="218"/>
    </row>
    <row r="136" spans="1:4" ht="12.75">
      <c r="A136" s="193"/>
      <c r="B136" s="190" t="s">
        <v>28</v>
      </c>
      <c r="C136" s="191">
        <v>435875</v>
      </c>
      <c r="D136" s="209"/>
    </row>
    <row r="137" spans="1:4" ht="12.75">
      <c r="A137" s="193"/>
      <c r="B137" s="190" t="s">
        <v>100</v>
      </c>
      <c r="C137" s="191">
        <v>35509</v>
      </c>
      <c r="D137" s="209"/>
    </row>
    <row r="138" spans="1:4" ht="12.75">
      <c r="A138" s="193"/>
      <c r="B138" s="190" t="s">
        <v>34</v>
      </c>
      <c r="C138" s="191">
        <v>1618</v>
      </c>
      <c r="D138" s="209"/>
    </row>
    <row r="139" spans="1:4" ht="12.75">
      <c r="A139" s="193"/>
      <c r="B139" s="190" t="s">
        <v>31</v>
      </c>
      <c r="C139" s="191">
        <v>26097</v>
      </c>
      <c r="D139" s="209"/>
    </row>
    <row r="140" spans="1:4" ht="12.75">
      <c r="A140" s="193"/>
      <c r="B140" s="190" t="s">
        <v>25</v>
      </c>
      <c r="C140" s="191">
        <v>1520795</v>
      </c>
      <c r="D140" s="209"/>
    </row>
    <row r="141" spans="1:4" ht="12.75">
      <c r="A141" s="193"/>
      <c r="B141" s="190" t="s">
        <v>24</v>
      </c>
      <c r="C141" s="191">
        <v>4150264</v>
      </c>
      <c r="D141" s="209"/>
    </row>
    <row r="142" spans="1:4" ht="12.75">
      <c r="A142" s="193"/>
      <c r="B142" s="190" t="s">
        <v>26</v>
      </c>
      <c r="C142" s="191">
        <v>417110</v>
      </c>
      <c r="D142" s="209"/>
    </row>
    <row r="143" spans="1:4" ht="12.75">
      <c r="A143" s="193"/>
      <c r="B143" s="190" t="s">
        <v>27</v>
      </c>
      <c r="C143" s="191">
        <v>61610</v>
      </c>
      <c r="D143" s="209"/>
    </row>
    <row r="144" spans="1:4" ht="12.75">
      <c r="A144" s="193"/>
      <c r="B144" s="190" t="s">
        <v>35</v>
      </c>
      <c r="C144" s="191">
        <v>17192</v>
      </c>
      <c r="D144" s="209"/>
    </row>
    <row r="145" spans="1:4" ht="12.75">
      <c r="A145" s="199"/>
      <c r="B145" s="190"/>
      <c r="C145" s="191"/>
      <c r="D145" s="209"/>
    </row>
    <row r="146" spans="1:4" ht="12.75">
      <c r="A146" s="199"/>
      <c r="B146" s="196" t="s">
        <v>22</v>
      </c>
      <c r="C146" s="197">
        <v>6674983</v>
      </c>
      <c r="D146" s="210">
        <v>64842945.97</v>
      </c>
    </row>
    <row r="147" spans="1:4" ht="12.75">
      <c r="A147" s="194"/>
      <c r="B147" s="190"/>
      <c r="C147" s="191"/>
      <c r="D147" s="204"/>
    </row>
    <row r="148" spans="1:4" ht="15">
      <c r="A148" s="189" t="s">
        <v>90</v>
      </c>
      <c r="B148" s="190" t="s">
        <v>102</v>
      </c>
      <c r="C148" s="191">
        <v>12404</v>
      </c>
      <c r="D148" s="209"/>
    </row>
    <row r="149" spans="1:4" ht="12.75">
      <c r="A149" s="221"/>
      <c r="B149" s="190" t="s">
        <v>33</v>
      </c>
      <c r="C149" s="191">
        <v>18751</v>
      </c>
      <c r="D149" s="209"/>
    </row>
    <row r="150" spans="1:4" ht="12.75">
      <c r="A150" s="221"/>
      <c r="B150" s="190" t="s">
        <v>47</v>
      </c>
      <c r="C150" s="191">
        <v>14</v>
      </c>
      <c r="D150" s="209"/>
    </row>
    <row r="151" spans="1:4" ht="12.75">
      <c r="A151" s="221"/>
      <c r="B151" s="190" t="s">
        <v>41</v>
      </c>
      <c r="C151" s="191">
        <v>35000</v>
      </c>
      <c r="D151" s="209"/>
    </row>
    <row r="152" spans="1:4" ht="12.75">
      <c r="A152" s="221"/>
      <c r="B152" s="190" t="s">
        <v>46</v>
      </c>
      <c r="C152" s="191">
        <v>40000</v>
      </c>
      <c r="D152" s="209"/>
    </row>
    <row r="153" spans="1:4" ht="12.75">
      <c r="A153" s="221"/>
      <c r="B153" s="190" t="s">
        <v>28</v>
      </c>
      <c r="C153" s="191">
        <v>189788</v>
      </c>
      <c r="D153" s="209"/>
    </row>
    <row r="154" spans="1:4" ht="12.75">
      <c r="A154" s="221"/>
      <c r="B154" s="190" t="s">
        <v>100</v>
      </c>
      <c r="C154" s="191">
        <v>48650</v>
      </c>
      <c r="D154" s="209"/>
    </row>
    <row r="155" spans="1:4" ht="12.75">
      <c r="A155" s="221"/>
      <c r="B155" s="190" t="s">
        <v>34</v>
      </c>
      <c r="C155" s="191">
        <v>386</v>
      </c>
      <c r="D155" s="209"/>
    </row>
    <row r="156" spans="1:4" ht="12.75">
      <c r="A156" s="221"/>
      <c r="B156" s="190" t="s">
        <v>31</v>
      </c>
      <c r="C156" s="191">
        <v>720</v>
      </c>
      <c r="D156" s="209"/>
    </row>
    <row r="157" spans="1:4" ht="12.75">
      <c r="A157" s="221"/>
      <c r="B157" s="190" t="s">
        <v>25</v>
      </c>
      <c r="C157" s="191">
        <v>404671</v>
      </c>
      <c r="D157" s="209"/>
    </row>
    <row r="158" spans="1:4" ht="12.75">
      <c r="A158" s="221"/>
      <c r="B158" s="190" t="s">
        <v>24</v>
      </c>
      <c r="C158" s="191">
        <v>1661906</v>
      </c>
      <c r="D158" s="209"/>
    </row>
    <row r="159" spans="1:4" ht="12.75">
      <c r="A159" s="221"/>
      <c r="B159" s="190" t="s">
        <v>26</v>
      </c>
      <c r="C159" s="191">
        <v>69876</v>
      </c>
      <c r="D159" s="209"/>
    </row>
    <row r="160" spans="1:4" ht="12.75">
      <c r="A160" s="222"/>
      <c r="B160" s="190" t="s">
        <v>27</v>
      </c>
      <c r="C160" s="191">
        <v>267243</v>
      </c>
      <c r="D160" s="209"/>
    </row>
    <row r="161" spans="1:4" ht="12.75">
      <c r="A161" s="199"/>
      <c r="B161" s="190"/>
      <c r="C161" s="190"/>
      <c r="D161" s="195"/>
    </row>
    <row r="162" spans="1:4" ht="12.75">
      <c r="A162" s="199"/>
      <c r="B162" s="196" t="s">
        <v>22</v>
      </c>
      <c r="C162" s="197">
        <v>2749409</v>
      </c>
      <c r="D162" s="210">
        <v>43295357.23</v>
      </c>
    </row>
    <row r="163" spans="1:4" ht="12.75">
      <c r="A163" s="194"/>
      <c r="B163" s="196"/>
      <c r="C163" s="197"/>
      <c r="D163" s="204"/>
    </row>
    <row r="164" spans="1:4" ht="15">
      <c r="A164" s="189" t="s">
        <v>88</v>
      </c>
      <c r="B164" s="190" t="s">
        <v>102</v>
      </c>
      <c r="C164" s="191">
        <v>1020</v>
      </c>
      <c r="D164" s="209"/>
    </row>
    <row r="165" spans="1:4" ht="12.75">
      <c r="A165" s="193"/>
      <c r="B165" s="190" t="s">
        <v>33</v>
      </c>
      <c r="C165" s="191">
        <v>75</v>
      </c>
      <c r="D165" s="209"/>
    </row>
    <row r="166" spans="1:4" ht="12.75">
      <c r="A166" s="193"/>
      <c r="B166" s="190" t="s">
        <v>28</v>
      </c>
      <c r="C166" s="191">
        <v>96836</v>
      </c>
      <c r="D166" s="209"/>
    </row>
    <row r="167" spans="1:4" ht="12.75">
      <c r="A167" s="193"/>
      <c r="B167" s="190" t="s">
        <v>122</v>
      </c>
      <c r="C167" s="318" t="s">
        <v>121</v>
      </c>
      <c r="D167" s="209"/>
    </row>
    <row r="168" spans="1:4" ht="12.75">
      <c r="A168" s="193"/>
      <c r="B168" s="190" t="s">
        <v>34</v>
      </c>
      <c r="C168" s="191">
        <v>3083</v>
      </c>
      <c r="D168" s="209"/>
    </row>
    <row r="169" spans="1:4" ht="12.75">
      <c r="A169" s="193"/>
      <c r="B169" s="190" t="s">
        <v>31</v>
      </c>
      <c r="C169" s="191">
        <v>63633</v>
      </c>
      <c r="D169" s="209"/>
    </row>
    <row r="170" spans="1:4" ht="12.75">
      <c r="A170" s="193"/>
      <c r="B170" s="190" t="s">
        <v>25</v>
      </c>
      <c r="C170" s="191">
        <v>15112</v>
      </c>
      <c r="D170" s="209"/>
    </row>
    <row r="171" spans="1:4" ht="12.75">
      <c r="A171" s="193"/>
      <c r="B171" s="190" t="s">
        <v>24</v>
      </c>
      <c r="C171" s="191">
        <v>294473</v>
      </c>
      <c r="D171" s="209"/>
    </row>
    <row r="172" spans="1:4" ht="12.75">
      <c r="A172" s="193"/>
      <c r="B172" s="190"/>
      <c r="C172" s="191"/>
      <c r="D172" s="195"/>
    </row>
    <row r="173" spans="1:4" ht="12.75">
      <c r="A173" s="194"/>
      <c r="B173" s="196" t="s">
        <v>22</v>
      </c>
      <c r="C173" s="197">
        <v>1399252</v>
      </c>
      <c r="D173" s="210">
        <v>11304406.98</v>
      </c>
    </row>
    <row r="174" spans="1:4" ht="12.75">
      <c r="A174" s="194"/>
      <c r="B174" s="196"/>
      <c r="C174" s="197"/>
      <c r="D174" s="204"/>
    </row>
    <row r="175" spans="1:4" ht="15">
      <c r="A175" s="189" t="s">
        <v>91</v>
      </c>
      <c r="B175" s="223" t="s">
        <v>36</v>
      </c>
      <c r="C175" s="224">
        <v>10</v>
      </c>
      <c r="D175" s="213"/>
    </row>
    <row r="176" spans="2:4" ht="12.75">
      <c r="B176" s="190" t="s">
        <v>46</v>
      </c>
      <c r="C176" s="191">
        <v>50000</v>
      </c>
      <c r="D176" s="209"/>
    </row>
    <row r="177" spans="1:4" ht="12.75">
      <c r="A177" s="193"/>
      <c r="B177" s="190" t="s">
        <v>28</v>
      </c>
      <c r="C177" s="191">
        <v>286007</v>
      </c>
      <c r="D177" s="209"/>
    </row>
    <row r="178" spans="1:4" ht="12.75">
      <c r="A178" s="193"/>
      <c r="B178" s="190" t="s">
        <v>34</v>
      </c>
      <c r="C178" s="191">
        <v>12423</v>
      </c>
      <c r="D178" s="209"/>
    </row>
    <row r="179" spans="1:4" ht="12.75">
      <c r="A179" s="193"/>
      <c r="B179" s="190" t="s">
        <v>31</v>
      </c>
      <c r="C179" s="191">
        <v>18502</v>
      </c>
      <c r="D179" s="209"/>
    </row>
    <row r="180" spans="1:4" ht="12.75">
      <c r="A180" s="193"/>
      <c r="B180" s="190" t="s">
        <v>25</v>
      </c>
      <c r="C180" s="191">
        <v>163218</v>
      </c>
      <c r="D180" s="209"/>
    </row>
    <row r="181" spans="1:4" ht="12.75">
      <c r="A181" s="193"/>
      <c r="B181" s="190" t="s">
        <v>24</v>
      </c>
      <c r="C181" s="191">
        <v>546636</v>
      </c>
      <c r="D181" s="209"/>
    </row>
    <row r="182" spans="1:4" ht="12.75">
      <c r="A182" s="193"/>
      <c r="B182" s="190" t="s">
        <v>26</v>
      </c>
      <c r="C182" s="191">
        <v>81440</v>
      </c>
      <c r="D182" s="209"/>
    </row>
    <row r="183" spans="1:4" ht="12.75">
      <c r="A183" s="199"/>
      <c r="B183" s="190" t="s">
        <v>27</v>
      </c>
      <c r="C183" s="191">
        <v>1641</v>
      </c>
      <c r="D183" s="209"/>
    </row>
    <row r="184" spans="1:4" ht="12.75">
      <c r="A184" s="199"/>
      <c r="B184" s="190" t="s">
        <v>37</v>
      </c>
      <c r="C184" s="191">
        <v>10648</v>
      </c>
      <c r="D184" s="209"/>
    </row>
    <row r="185" spans="1:4" ht="12.75">
      <c r="A185" s="199"/>
      <c r="B185" s="190"/>
      <c r="C185" s="191"/>
      <c r="D185" s="209"/>
    </row>
    <row r="186" spans="1:4" ht="12.75">
      <c r="A186" s="225"/>
      <c r="B186" s="196" t="s">
        <v>22</v>
      </c>
      <c r="C186" s="197">
        <v>1170525</v>
      </c>
      <c r="D186" s="210">
        <v>15815782.4</v>
      </c>
    </row>
    <row r="187" spans="1:4" ht="12.75">
      <c r="A187" s="194"/>
      <c r="B187" s="190"/>
      <c r="C187" s="191"/>
      <c r="D187" s="204"/>
    </row>
    <row r="188" spans="1:4" ht="15">
      <c r="A188" s="189" t="s">
        <v>115</v>
      </c>
      <c r="B188" s="190" t="s">
        <v>24</v>
      </c>
      <c r="C188" s="191">
        <v>18441</v>
      </c>
      <c r="D188" s="209"/>
    </row>
    <row r="189" spans="1:4" ht="14.25">
      <c r="A189" s="226"/>
      <c r="B189" s="190"/>
      <c r="C189" s="190"/>
      <c r="D189" s="195"/>
    </row>
    <row r="190" spans="1:4" ht="14.25">
      <c r="A190" s="226"/>
      <c r="B190" s="196" t="s">
        <v>22</v>
      </c>
      <c r="C190" s="197">
        <v>18441</v>
      </c>
      <c r="D190" s="227" t="s">
        <v>121</v>
      </c>
    </row>
    <row r="191" spans="1:4" ht="14.25">
      <c r="A191" s="226"/>
      <c r="B191" s="190"/>
      <c r="C191" s="191"/>
      <c r="D191" s="204"/>
    </row>
    <row r="192" spans="1:4" ht="15">
      <c r="A192" s="189" t="s">
        <v>116</v>
      </c>
      <c r="B192" s="190"/>
      <c r="C192" s="228">
        <v>46348305</v>
      </c>
      <c r="D192" s="229">
        <v>592214853.8</v>
      </c>
    </row>
    <row r="193" spans="1:4" ht="13.5" thickBot="1">
      <c r="A193" s="230"/>
      <c r="B193" s="231"/>
      <c r="C193" s="231"/>
      <c r="D193" s="232" t="s">
        <v>117</v>
      </c>
    </row>
    <row r="194" spans="1:4" ht="12.75">
      <c r="A194"/>
      <c r="D194"/>
    </row>
    <row r="195" spans="1:4" ht="12.75">
      <c r="A195" s="336" t="s">
        <v>118</v>
      </c>
      <c r="B195" s="336"/>
      <c r="C195" s="336"/>
      <c r="D195" s="336"/>
    </row>
    <row r="196" spans="1:4" ht="12.75">
      <c r="A196"/>
      <c r="D196"/>
    </row>
    <row r="197" spans="1:4" ht="12.75">
      <c r="A197"/>
      <c r="D197"/>
    </row>
    <row r="198" spans="1:4" ht="12.75">
      <c r="A198"/>
      <c r="D198"/>
    </row>
    <row r="199" spans="1:4" ht="12.75">
      <c r="A199"/>
      <c r="D199"/>
    </row>
    <row r="200" spans="1:4" ht="12.75">
      <c r="A200"/>
      <c r="D200"/>
    </row>
    <row r="201" spans="1:4" ht="12.75">
      <c r="A201"/>
      <c r="D201"/>
    </row>
    <row r="202" spans="1:4" ht="12.75">
      <c r="A202"/>
      <c r="D202"/>
    </row>
    <row r="203" spans="1:4" ht="12.75">
      <c r="A203"/>
      <c r="D203"/>
    </row>
    <row r="204" spans="1:4" ht="12.75">
      <c r="A204"/>
      <c r="D204"/>
    </row>
    <row r="205" spans="1:4" ht="12.75">
      <c r="A205"/>
      <c r="D205"/>
    </row>
    <row r="206" spans="1:4" ht="12.75">
      <c r="A206"/>
      <c r="D206"/>
    </row>
    <row r="207" spans="1:4" ht="13.5" thickBot="1">
      <c r="A207" s="233"/>
      <c r="D207"/>
    </row>
    <row r="208" spans="1:4" ht="12.75">
      <c r="A208"/>
      <c r="D208"/>
    </row>
    <row r="209" spans="1:4" ht="15.75" customHeight="1">
      <c r="A209"/>
      <c r="D209"/>
    </row>
    <row r="210" spans="1:4" ht="12.75">
      <c r="A210"/>
      <c r="D210"/>
    </row>
    <row r="211" spans="1:4" s="5" customFormat="1" ht="12.75">
      <c r="A211"/>
      <c r="B211"/>
      <c r="C211"/>
      <c r="D211"/>
    </row>
    <row r="212" spans="1:4" ht="12.75">
      <c r="A212"/>
      <c r="D212"/>
    </row>
    <row r="213" spans="1:4" ht="12.75">
      <c r="A213"/>
      <c r="D213"/>
    </row>
    <row r="214" spans="1:4" ht="12.75">
      <c r="A214"/>
      <c r="D214"/>
    </row>
    <row r="215" spans="1:4" ht="12.75">
      <c r="A215"/>
      <c r="D215"/>
    </row>
    <row r="216" spans="1:4" ht="12.75">
      <c r="A216"/>
      <c r="D216"/>
    </row>
    <row r="217" spans="1:4" ht="12.75">
      <c r="A217"/>
      <c r="D217"/>
    </row>
    <row r="218" spans="1:4" ht="12.75">
      <c r="A218"/>
      <c r="D218"/>
    </row>
    <row r="219" spans="1:4" ht="12.75">
      <c r="A219"/>
      <c r="D219"/>
    </row>
    <row r="220" spans="1:4" ht="12.75">
      <c r="A220"/>
      <c r="D220"/>
    </row>
    <row r="221" spans="1:4" ht="12.75">
      <c r="A221"/>
      <c r="D221"/>
    </row>
    <row r="222" spans="1:4" ht="12.75">
      <c r="A222"/>
      <c r="D222"/>
    </row>
    <row r="223" spans="1:4" ht="12.75">
      <c r="A223"/>
      <c r="D223"/>
    </row>
    <row r="224" spans="1:4" ht="12.75">
      <c r="A224"/>
      <c r="D224"/>
    </row>
    <row r="225" spans="1:4" ht="12.75">
      <c r="A225"/>
      <c r="D225"/>
    </row>
    <row r="226" spans="1:4" ht="12.75">
      <c r="A226"/>
      <c r="D226"/>
    </row>
    <row r="227" spans="1:4" ht="12.75">
      <c r="A227"/>
      <c r="D227"/>
    </row>
    <row r="228" spans="1:4" ht="12.75">
      <c r="A228"/>
      <c r="D228"/>
    </row>
    <row r="229" spans="1:4" ht="12.75">
      <c r="A229"/>
      <c r="D229"/>
    </row>
    <row r="230" spans="1:4" ht="12.75">
      <c r="A230"/>
      <c r="D230"/>
    </row>
    <row r="231" spans="1:4" ht="12.75">
      <c r="A231"/>
      <c r="D231"/>
    </row>
    <row r="232" spans="1:4" ht="12.75">
      <c r="A232"/>
      <c r="D232"/>
    </row>
    <row r="233" spans="1:4" ht="12.75">
      <c r="A233"/>
      <c r="D233"/>
    </row>
    <row r="234" spans="1:4" ht="12.75">
      <c r="A234"/>
      <c r="D234"/>
    </row>
    <row r="235" spans="1:4" ht="12.75">
      <c r="A235"/>
      <c r="D235"/>
    </row>
  </sheetData>
  <sheetProtection/>
  <mergeCells count="1">
    <mergeCell ref="A195:D195"/>
  </mergeCells>
  <hyperlinks>
    <hyperlink ref="E4" location="Index!A1" display="Index"/>
  </hyperlink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2"/>
  <sheetViews>
    <sheetView zoomScale="75" zoomScaleNormal="75" zoomScalePageLayoutView="0" workbookViewId="0" topLeftCell="A1">
      <pane ySplit="4" topLeftCell="A32" activePane="bottomLeft" state="frozen"/>
      <selection pane="topLeft" activeCell="A1" sqref="A1"/>
      <selection pane="bottomLeft" activeCell="D65" sqref="D65"/>
    </sheetView>
  </sheetViews>
  <sheetFormatPr defaultColWidth="9.140625" defaultRowHeight="12.75"/>
  <cols>
    <col min="1" max="1" width="35.7109375" style="0" customWidth="1"/>
    <col min="2" max="2" width="18.57421875" style="0" bestFit="1" customWidth="1"/>
    <col min="3" max="3" width="11.57421875" style="0" customWidth="1"/>
    <col min="4" max="4" width="19.140625" style="0" bestFit="1" customWidth="1"/>
    <col min="6" max="6" width="29.00390625" style="0" bestFit="1" customWidth="1"/>
    <col min="7" max="7" width="30.28125" style="0" bestFit="1" customWidth="1"/>
    <col min="8" max="8" width="13.7109375" style="0" bestFit="1" customWidth="1"/>
    <col min="9" max="9" width="16.7109375" style="0" bestFit="1" customWidth="1"/>
  </cols>
  <sheetData>
    <row r="1" spans="1:4" ht="20.25">
      <c r="A1" s="7" t="s">
        <v>119</v>
      </c>
      <c r="B1" s="174"/>
      <c r="C1" s="175"/>
      <c r="D1" s="234"/>
    </row>
    <row r="2" spans="1:4" ht="15.75">
      <c r="A2" s="177"/>
      <c r="B2" s="178"/>
      <c r="C2" s="179">
        <v>2007</v>
      </c>
      <c r="D2" s="180">
        <v>2007</v>
      </c>
    </row>
    <row r="3" spans="1:4" ht="15.75">
      <c r="A3" s="181" t="s">
        <v>98</v>
      </c>
      <c r="B3" s="235" t="s">
        <v>97</v>
      </c>
      <c r="C3" s="236" t="s">
        <v>13</v>
      </c>
      <c r="D3" s="237" t="s">
        <v>14</v>
      </c>
    </row>
    <row r="4" spans="1:5" ht="12.75">
      <c r="A4" s="238"/>
      <c r="B4" s="239"/>
      <c r="C4" s="240" t="s">
        <v>15</v>
      </c>
      <c r="D4" s="241" t="s">
        <v>16</v>
      </c>
      <c r="E4" s="23" t="s">
        <v>17</v>
      </c>
    </row>
    <row r="5" spans="1:4" ht="12.75">
      <c r="A5" s="242" t="s">
        <v>43</v>
      </c>
      <c r="B5" s="190" t="s">
        <v>103</v>
      </c>
      <c r="C5" s="191">
        <v>4000</v>
      </c>
      <c r="D5" s="243"/>
    </row>
    <row r="6" spans="1:4" ht="12.75">
      <c r="A6" s="244"/>
      <c r="B6" s="203"/>
      <c r="C6" s="215"/>
      <c r="D6" s="289"/>
    </row>
    <row r="7" spans="1:8" ht="12.75">
      <c r="A7" s="244"/>
      <c r="B7" s="203" t="s">
        <v>22</v>
      </c>
      <c r="C7" s="215">
        <v>4000</v>
      </c>
      <c r="D7" s="290" t="s">
        <v>121</v>
      </c>
      <c r="F7" s="287"/>
      <c r="H7" s="245"/>
    </row>
    <row r="8" spans="1:8" ht="12.75">
      <c r="A8" s="244"/>
      <c r="B8" s="203"/>
      <c r="C8" s="215"/>
      <c r="D8" s="290"/>
      <c r="F8" s="287"/>
      <c r="H8" s="245"/>
    </row>
    <row r="9" spans="1:8" ht="12.75">
      <c r="A9" s="246" t="s">
        <v>45</v>
      </c>
      <c r="B9" s="223" t="s">
        <v>89</v>
      </c>
      <c r="C9" s="224">
        <v>4263</v>
      </c>
      <c r="D9" s="291"/>
      <c r="F9" s="287"/>
      <c r="H9" s="245"/>
    </row>
    <row r="10" spans="1:9" ht="12.75">
      <c r="A10" s="244"/>
      <c r="B10" s="223" t="s">
        <v>105</v>
      </c>
      <c r="C10" s="224">
        <v>1479</v>
      </c>
      <c r="D10" s="291"/>
      <c r="F10" s="287"/>
      <c r="G10" s="72"/>
      <c r="H10" s="247"/>
      <c r="I10" s="248"/>
    </row>
    <row r="11" spans="1:8" ht="12.75">
      <c r="A11" s="244"/>
      <c r="B11" s="223" t="s">
        <v>107</v>
      </c>
      <c r="C11" s="224">
        <v>412</v>
      </c>
      <c r="D11" s="291"/>
      <c r="F11" s="287"/>
      <c r="H11" s="245"/>
    </row>
    <row r="12" spans="1:8" ht="12.75">
      <c r="A12" s="244"/>
      <c r="B12" s="223"/>
      <c r="C12" s="224"/>
      <c r="D12" s="291"/>
      <c r="F12" s="287"/>
      <c r="H12" s="245"/>
    </row>
    <row r="13" spans="1:8" ht="12.75">
      <c r="A13" s="244"/>
      <c r="B13" s="203" t="s">
        <v>22</v>
      </c>
      <c r="C13" s="249">
        <f>SUM(C9:C11)</f>
        <v>6154</v>
      </c>
      <c r="D13" s="292">
        <v>1984930</v>
      </c>
      <c r="F13" s="287"/>
      <c r="H13" s="245"/>
    </row>
    <row r="14" spans="1:8" ht="12.75">
      <c r="A14" s="244"/>
      <c r="B14" s="250"/>
      <c r="C14" s="191"/>
      <c r="D14" s="293"/>
      <c r="F14" s="287"/>
      <c r="H14" s="245"/>
    </row>
    <row r="15" spans="1:8" ht="12.75">
      <c r="A15" s="242" t="s">
        <v>39</v>
      </c>
      <c r="B15" s="190" t="s">
        <v>101</v>
      </c>
      <c r="C15" s="191">
        <v>1420</v>
      </c>
      <c r="D15" s="294"/>
      <c r="F15" s="287"/>
      <c r="H15" s="245"/>
    </row>
    <row r="16" spans="1:8" ht="12.75">
      <c r="A16" s="251"/>
      <c r="B16" s="190" t="s">
        <v>89</v>
      </c>
      <c r="C16" s="191">
        <v>426</v>
      </c>
      <c r="D16" s="294"/>
      <c r="F16" s="287"/>
      <c r="H16" s="245"/>
    </row>
    <row r="17" spans="1:8" ht="12.75">
      <c r="A17" s="251"/>
      <c r="B17" s="190" t="s">
        <v>109</v>
      </c>
      <c r="C17" s="191">
        <v>800</v>
      </c>
      <c r="D17" s="294"/>
      <c r="F17" s="287"/>
      <c r="H17" s="245"/>
    </row>
    <row r="18" spans="1:8" ht="12.75">
      <c r="A18" s="251"/>
      <c r="B18" s="190" t="s">
        <v>112</v>
      </c>
      <c r="C18" s="191">
        <v>320</v>
      </c>
      <c r="D18" s="295"/>
      <c r="F18" s="287"/>
      <c r="H18" s="245"/>
    </row>
    <row r="19" spans="1:8" ht="12.75">
      <c r="A19" s="251"/>
      <c r="B19" s="190" t="s">
        <v>90</v>
      </c>
      <c r="C19" s="191">
        <v>12404</v>
      </c>
      <c r="D19" s="294"/>
      <c r="F19" s="287"/>
      <c r="H19" s="245"/>
    </row>
    <row r="20" spans="1:8" ht="12.75">
      <c r="A20" s="251"/>
      <c r="B20" s="190" t="s">
        <v>86</v>
      </c>
      <c r="C20" s="191">
        <v>6544</v>
      </c>
      <c r="D20" s="294"/>
      <c r="F20" s="287"/>
      <c r="H20" s="245"/>
    </row>
    <row r="21" spans="1:8" ht="12.75">
      <c r="A21" s="251"/>
      <c r="B21" s="190" t="s">
        <v>88</v>
      </c>
      <c r="C21" s="191">
        <v>1020</v>
      </c>
      <c r="D21" s="294"/>
      <c r="F21" s="287"/>
      <c r="H21" s="245"/>
    </row>
    <row r="22" spans="1:8" ht="12.75">
      <c r="A22" s="199"/>
      <c r="B22" s="190"/>
      <c r="C22" s="190"/>
      <c r="D22" s="190"/>
      <c r="F22" s="287"/>
      <c r="H22" s="245"/>
    </row>
    <row r="23" spans="1:8" ht="12.75">
      <c r="A23" s="251"/>
      <c r="B23" s="196" t="s">
        <v>22</v>
      </c>
      <c r="C23" s="253">
        <f>SUM(C15:C21)</f>
        <v>22934</v>
      </c>
      <c r="D23" s="296">
        <v>4591789.18</v>
      </c>
      <c r="F23" s="287"/>
      <c r="H23" s="245"/>
    </row>
    <row r="24" spans="1:8" ht="12.75">
      <c r="A24" s="251"/>
      <c r="B24" s="250"/>
      <c r="C24" s="191"/>
      <c r="D24" s="293"/>
      <c r="F24" s="287"/>
      <c r="H24" s="245"/>
    </row>
    <row r="25" spans="1:8" ht="12.75">
      <c r="A25" s="242" t="s">
        <v>36</v>
      </c>
      <c r="B25" s="190" t="s">
        <v>101</v>
      </c>
      <c r="C25" s="191">
        <v>23000</v>
      </c>
      <c r="D25" s="297"/>
      <c r="F25" s="287"/>
      <c r="H25" s="245"/>
    </row>
    <row r="26" spans="1:8" ht="12.75">
      <c r="A26" s="244"/>
      <c r="B26" s="190" t="s">
        <v>89</v>
      </c>
      <c r="C26" s="191">
        <v>4076</v>
      </c>
      <c r="D26" s="298"/>
      <c r="F26" s="287"/>
      <c r="H26" s="245"/>
    </row>
    <row r="27" spans="1:8" ht="12.75">
      <c r="A27" s="244"/>
      <c r="B27" s="190" t="s">
        <v>91</v>
      </c>
      <c r="C27" s="191">
        <v>10</v>
      </c>
      <c r="D27" s="298"/>
      <c r="F27" s="287"/>
      <c r="H27" s="245"/>
    </row>
    <row r="28" spans="1:8" ht="12.75">
      <c r="A28" s="251"/>
      <c r="B28" s="190" t="s">
        <v>86</v>
      </c>
      <c r="C28" s="191">
        <v>28559</v>
      </c>
      <c r="D28" s="297"/>
      <c r="F28" s="287"/>
      <c r="H28" s="245"/>
    </row>
    <row r="29" spans="1:8" ht="12.75">
      <c r="A29" s="199"/>
      <c r="B29" s="190"/>
      <c r="C29" s="190"/>
      <c r="D29" s="190"/>
      <c r="F29" s="287"/>
      <c r="H29" s="245"/>
    </row>
    <row r="30" spans="1:8" ht="12.75">
      <c r="A30" s="251"/>
      <c r="B30" s="196" t="s">
        <v>22</v>
      </c>
      <c r="C30" s="253">
        <f>SUM(C25:C28)</f>
        <v>55645</v>
      </c>
      <c r="D30" s="296">
        <v>4441994.88</v>
      </c>
      <c r="F30" s="287"/>
      <c r="H30" s="245"/>
    </row>
    <row r="31" spans="1:6" ht="12.75">
      <c r="A31" s="251"/>
      <c r="B31" s="255"/>
      <c r="C31" s="191"/>
      <c r="D31" s="293"/>
      <c r="F31" s="287"/>
    </row>
    <row r="32" spans="1:8" ht="12.75">
      <c r="A32" s="242" t="s">
        <v>40</v>
      </c>
      <c r="B32" s="190" t="s">
        <v>101</v>
      </c>
      <c r="C32" s="191">
        <v>150</v>
      </c>
      <c r="D32" s="299"/>
      <c r="F32" s="287"/>
      <c r="H32" s="256"/>
    </row>
    <row r="33" spans="1:8" ht="12.75">
      <c r="A33" s="251"/>
      <c r="B33" s="190" t="s">
        <v>89</v>
      </c>
      <c r="C33" s="191">
        <v>148</v>
      </c>
      <c r="D33" s="299"/>
      <c r="G33" s="70"/>
      <c r="H33" s="53"/>
    </row>
    <row r="34" spans="1:4" ht="12.75">
      <c r="A34" s="251"/>
      <c r="B34" s="190" t="s">
        <v>99</v>
      </c>
      <c r="C34" s="191">
        <v>13832</v>
      </c>
      <c r="D34" s="299"/>
    </row>
    <row r="35" spans="1:4" ht="12.75">
      <c r="A35" s="257"/>
      <c r="B35" s="190"/>
      <c r="C35" s="190"/>
      <c r="D35" s="190"/>
    </row>
    <row r="36" spans="1:4" ht="12.75">
      <c r="A36" s="251"/>
      <c r="B36" s="196" t="s">
        <v>22</v>
      </c>
      <c r="C36" s="253">
        <f>SUM(C32:C34)</f>
        <v>14130</v>
      </c>
      <c r="D36" s="300" t="s">
        <v>121</v>
      </c>
    </row>
    <row r="37" spans="1:4" ht="12.75">
      <c r="A37" s="251"/>
      <c r="B37" s="255"/>
      <c r="C37" s="191"/>
      <c r="D37" s="293"/>
    </row>
    <row r="38" spans="1:4" ht="12.75">
      <c r="A38" s="242" t="s">
        <v>33</v>
      </c>
      <c r="B38" s="190" t="s">
        <v>109</v>
      </c>
      <c r="C38" s="191">
        <v>47671</v>
      </c>
      <c r="D38" s="301"/>
    </row>
    <row r="39" spans="1:4" ht="12.75">
      <c r="A39" s="244"/>
      <c r="B39" s="190" t="s">
        <v>112</v>
      </c>
      <c r="C39" s="191">
        <v>4652</v>
      </c>
      <c r="D39" s="295"/>
    </row>
    <row r="40" spans="1:4" ht="12.75">
      <c r="A40" s="251"/>
      <c r="B40" s="190" t="s">
        <v>90</v>
      </c>
      <c r="C40" s="191">
        <v>18751</v>
      </c>
      <c r="D40" s="301"/>
    </row>
    <row r="41" spans="1:4" ht="12.75">
      <c r="A41" s="251"/>
      <c r="B41" s="190" t="s">
        <v>86</v>
      </c>
      <c r="C41" s="205">
        <v>42016</v>
      </c>
      <c r="D41" s="298"/>
    </row>
    <row r="42" spans="1:4" ht="12.75">
      <c r="A42" s="251"/>
      <c r="B42" s="190" t="s">
        <v>111</v>
      </c>
      <c r="C42" s="191">
        <v>2909</v>
      </c>
      <c r="D42" s="301"/>
    </row>
    <row r="43" spans="1:4" ht="12.75">
      <c r="A43" s="251"/>
      <c r="B43" s="190" t="s">
        <v>88</v>
      </c>
      <c r="C43" s="191">
        <v>75</v>
      </c>
      <c r="D43" s="301"/>
    </row>
    <row r="44" spans="1:4" ht="12.75">
      <c r="A44" s="257"/>
      <c r="B44" s="190"/>
      <c r="C44" s="190"/>
      <c r="D44" s="302"/>
    </row>
    <row r="45" spans="1:6" ht="12.75">
      <c r="A45" s="251"/>
      <c r="B45" s="196" t="s">
        <v>22</v>
      </c>
      <c r="C45" s="259">
        <f>SUM(C38:C43)</f>
        <v>116074</v>
      </c>
      <c r="D45" s="303">
        <v>2482757.65</v>
      </c>
      <c r="F45" s="288"/>
    </row>
    <row r="46" spans="1:4" ht="12.75">
      <c r="A46" s="251"/>
      <c r="B46" s="196"/>
      <c r="C46" s="197"/>
      <c r="D46" s="304"/>
    </row>
    <row r="47" spans="1:4" ht="12.75">
      <c r="A47" s="246" t="s">
        <v>47</v>
      </c>
      <c r="B47" s="223" t="s">
        <v>90</v>
      </c>
      <c r="C47" s="191">
        <v>14</v>
      </c>
      <c r="D47" s="305"/>
    </row>
    <row r="48" spans="1:4" ht="12.75">
      <c r="A48" s="251"/>
      <c r="B48" s="196"/>
      <c r="C48" s="197"/>
      <c r="D48" s="306"/>
    </row>
    <row r="49" spans="1:4" ht="12.75">
      <c r="A49" s="251"/>
      <c r="B49" s="196" t="s">
        <v>22</v>
      </c>
      <c r="C49" s="215">
        <v>14</v>
      </c>
      <c r="D49" s="307" t="s">
        <v>121</v>
      </c>
    </row>
    <row r="50" spans="1:4" ht="12.75">
      <c r="A50" s="251"/>
      <c r="B50" s="255"/>
      <c r="C50" s="191"/>
      <c r="D50" s="308"/>
    </row>
    <row r="51" spans="1:4" ht="12.75">
      <c r="A51" s="242" t="s">
        <v>41</v>
      </c>
      <c r="B51" s="190" t="s">
        <v>112</v>
      </c>
      <c r="C51" s="191">
        <v>11137</v>
      </c>
      <c r="D51" s="298"/>
    </row>
    <row r="52" spans="1:4" ht="12.75">
      <c r="A52" s="244"/>
      <c r="B52" s="190" t="s">
        <v>90</v>
      </c>
      <c r="C52" s="191">
        <v>35000</v>
      </c>
      <c r="D52" s="298"/>
    </row>
    <row r="53" spans="1:4" ht="12.75">
      <c r="A53" s="257"/>
      <c r="B53" s="190"/>
      <c r="C53" s="190"/>
      <c r="D53" s="190"/>
    </row>
    <row r="54" spans="1:4" ht="12.75">
      <c r="A54" s="251"/>
      <c r="B54" s="196" t="s">
        <v>22</v>
      </c>
      <c r="C54" s="253">
        <f>SUM(C51:C52)</f>
        <v>46137</v>
      </c>
      <c r="D54" s="303">
        <v>1263830</v>
      </c>
    </row>
    <row r="55" spans="1:4" ht="12.75">
      <c r="A55" s="251"/>
      <c r="B55" s="250"/>
      <c r="C55" s="191"/>
      <c r="D55" s="293"/>
    </row>
    <row r="56" spans="1:4" ht="12.75">
      <c r="A56" s="242" t="s">
        <v>46</v>
      </c>
      <c r="B56" s="190" t="s">
        <v>112</v>
      </c>
      <c r="C56" s="191">
        <v>1633</v>
      </c>
      <c r="D56" s="305"/>
    </row>
    <row r="57" spans="1:4" ht="12.75">
      <c r="A57" s="244"/>
      <c r="B57" s="190" t="s">
        <v>90</v>
      </c>
      <c r="C57" s="191">
        <v>40000</v>
      </c>
      <c r="D57" s="298"/>
    </row>
    <row r="58" spans="1:4" ht="12.75">
      <c r="A58" s="244"/>
      <c r="B58" s="190" t="s">
        <v>91</v>
      </c>
      <c r="C58" s="191">
        <v>50000</v>
      </c>
      <c r="D58" s="301"/>
    </row>
    <row r="59" spans="1:4" ht="12.75">
      <c r="A59" s="257"/>
      <c r="B59" s="190"/>
      <c r="C59" s="190"/>
      <c r="D59" s="190"/>
    </row>
    <row r="60" spans="1:4" ht="12.75">
      <c r="A60" s="251"/>
      <c r="B60" s="196" t="s">
        <v>22</v>
      </c>
      <c r="C60" s="253">
        <f>SUM(C56:C58)</f>
        <v>91633</v>
      </c>
      <c r="D60" s="303">
        <v>9144979</v>
      </c>
    </row>
    <row r="61" spans="1:4" ht="12.75">
      <c r="A61" s="251"/>
      <c r="B61" s="250"/>
      <c r="C61" s="191"/>
      <c r="D61" s="293"/>
    </row>
    <row r="62" spans="1:7" ht="12.75">
      <c r="A62" s="242" t="s">
        <v>29</v>
      </c>
      <c r="B62" s="190" t="s">
        <v>99</v>
      </c>
      <c r="C62" s="318" t="s">
        <v>121</v>
      </c>
      <c r="D62" s="320"/>
      <c r="F62" s="70"/>
      <c r="G62" s="47"/>
    </row>
    <row r="63" spans="1:4" ht="12.75">
      <c r="A63" s="257"/>
      <c r="B63" s="190" t="s">
        <v>88</v>
      </c>
      <c r="C63" s="319" t="s">
        <v>121</v>
      </c>
      <c r="D63" s="319"/>
    </row>
    <row r="64" spans="1:4" ht="12.75">
      <c r="A64" s="251"/>
      <c r="B64" s="196" t="s">
        <v>22</v>
      </c>
      <c r="C64" s="253">
        <v>1965029</v>
      </c>
      <c r="D64" s="310" t="s">
        <v>121</v>
      </c>
    </row>
    <row r="65" spans="1:4" ht="12.75">
      <c r="A65" s="251"/>
      <c r="B65" s="255"/>
      <c r="C65" s="191"/>
      <c r="D65" s="311"/>
    </row>
    <row r="66" spans="1:4" ht="12.75">
      <c r="A66" s="242" t="s">
        <v>28</v>
      </c>
      <c r="B66" s="190" t="s">
        <v>101</v>
      </c>
      <c r="C66" s="191">
        <v>115806</v>
      </c>
      <c r="D66" s="301"/>
    </row>
    <row r="67" spans="1:4" ht="12.75">
      <c r="A67" s="251"/>
      <c r="B67" s="190" t="s">
        <v>89</v>
      </c>
      <c r="C67" s="191">
        <v>435875</v>
      </c>
      <c r="D67" s="298"/>
    </row>
    <row r="68" spans="1:4" ht="12.75">
      <c r="A68" s="251"/>
      <c r="B68" s="190" t="s">
        <v>105</v>
      </c>
      <c r="C68" s="191">
        <v>2328</v>
      </c>
      <c r="D68" s="297"/>
    </row>
    <row r="69" spans="1:4" ht="12.75">
      <c r="A69" s="251"/>
      <c r="B69" s="190" t="s">
        <v>107</v>
      </c>
      <c r="C69" s="191">
        <v>92231</v>
      </c>
      <c r="D69" s="301"/>
    </row>
    <row r="70" spans="1:4" ht="12.75">
      <c r="A70" s="251"/>
      <c r="B70" s="190" t="s">
        <v>109</v>
      </c>
      <c r="C70" s="191">
        <v>8500</v>
      </c>
      <c r="D70" s="301"/>
    </row>
    <row r="71" spans="1:4" ht="12.75">
      <c r="A71" s="251"/>
      <c r="B71" s="190" t="s">
        <v>113</v>
      </c>
      <c r="C71" s="191">
        <v>1575</v>
      </c>
      <c r="D71" s="301"/>
    </row>
    <row r="72" spans="1:4" ht="12.75">
      <c r="A72" s="251"/>
      <c r="B72" s="190" t="s">
        <v>112</v>
      </c>
      <c r="C72" s="191">
        <v>44882</v>
      </c>
      <c r="D72" s="298"/>
    </row>
    <row r="73" spans="1:4" ht="12.75">
      <c r="A73" s="251"/>
      <c r="B73" s="190" t="s">
        <v>99</v>
      </c>
      <c r="C73" s="191">
        <v>377536</v>
      </c>
      <c r="D73" s="297"/>
    </row>
    <row r="74" spans="1:4" ht="12.75">
      <c r="A74" s="251"/>
      <c r="B74" s="190" t="s">
        <v>90</v>
      </c>
      <c r="C74" s="191">
        <v>189788</v>
      </c>
      <c r="D74" s="301"/>
    </row>
    <row r="75" spans="1:4" ht="12.75">
      <c r="A75" s="251"/>
      <c r="B75" s="190" t="s">
        <v>91</v>
      </c>
      <c r="C75" s="191">
        <v>286007</v>
      </c>
      <c r="D75" s="301"/>
    </row>
    <row r="76" spans="1:4" ht="12.75">
      <c r="A76" s="251"/>
      <c r="B76" s="190" t="s">
        <v>86</v>
      </c>
      <c r="C76" s="191">
        <v>470084</v>
      </c>
      <c r="D76" s="298"/>
    </row>
    <row r="77" spans="1:4" ht="12.75">
      <c r="A77" s="251"/>
      <c r="B77" s="190" t="s">
        <v>111</v>
      </c>
      <c r="C77" s="191">
        <f>40846+18000</f>
        <v>58846</v>
      </c>
      <c r="D77" s="301"/>
    </row>
    <row r="78" spans="1:4" ht="12.75">
      <c r="A78" s="251"/>
      <c r="B78" s="190" t="s">
        <v>88</v>
      </c>
      <c r="C78" s="191">
        <v>96836</v>
      </c>
      <c r="D78" s="301"/>
    </row>
    <row r="79" spans="1:4" ht="12.75">
      <c r="A79" s="257"/>
      <c r="B79" s="190"/>
      <c r="C79" s="190"/>
      <c r="D79" s="302"/>
    </row>
    <row r="80" spans="1:4" ht="12.75">
      <c r="A80" s="251"/>
      <c r="B80" s="196" t="s">
        <v>22</v>
      </c>
      <c r="C80" s="259">
        <f>SUM(C66:C78)</f>
        <v>2180294</v>
      </c>
      <c r="D80" s="303">
        <v>39122983.4</v>
      </c>
    </row>
    <row r="81" spans="1:4" ht="12.75">
      <c r="A81" s="251"/>
      <c r="B81" s="250"/>
      <c r="C81" s="191"/>
      <c r="D81" s="293"/>
    </row>
    <row r="82" spans="1:4" ht="12.75">
      <c r="A82" s="242" t="s">
        <v>100</v>
      </c>
      <c r="B82" s="250" t="s">
        <v>101</v>
      </c>
      <c r="C82" s="191">
        <v>9417</v>
      </c>
      <c r="D82" s="309"/>
    </row>
    <row r="83" spans="2:4" ht="12.75">
      <c r="B83" s="190" t="s">
        <v>89</v>
      </c>
      <c r="C83" s="191">
        <v>35509</v>
      </c>
      <c r="D83" s="301"/>
    </row>
    <row r="84" spans="1:4" ht="12.75">
      <c r="A84" s="251"/>
      <c r="B84" s="190" t="s">
        <v>107</v>
      </c>
      <c r="C84" s="191">
        <v>33857</v>
      </c>
      <c r="D84" s="301"/>
    </row>
    <row r="85" spans="1:4" ht="12.75">
      <c r="A85" s="251"/>
      <c r="B85" s="190" t="s">
        <v>109</v>
      </c>
      <c r="C85" s="191">
        <v>2500</v>
      </c>
      <c r="D85" s="301"/>
    </row>
    <row r="86" spans="1:4" ht="12.75">
      <c r="A86" s="251"/>
      <c r="B86" s="190" t="s">
        <v>112</v>
      </c>
      <c r="C86" s="191">
        <v>56475</v>
      </c>
      <c r="D86" s="298"/>
    </row>
    <row r="87" spans="1:4" ht="12.75">
      <c r="A87" s="251"/>
      <c r="B87" s="190" t="s">
        <v>99</v>
      </c>
      <c r="C87" s="191">
        <v>90854</v>
      </c>
      <c r="D87" s="297"/>
    </row>
    <row r="88" spans="1:4" ht="12.75">
      <c r="A88" s="251"/>
      <c r="B88" s="190" t="s">
        <v>90</v>
      </c>
      <c r="C88" s="191">
        <v>48650</v>
      </c>
      <c r="D88" s="301"/>
    </row>
    <row r="89" spans="1:4" ht="12.75">
      <c r="A89" s="251"/>
      <c r="B89" s="190" t="s">
        <v>86</v>
      </c>
      <c r="C89" s="191">
        <v>670644</v>
      </c>
      <c r="D89" s="298"/>
    </row>
    <row r="90" spans="1:4" ht="12.75">
      <c r="A90" s="251"/>
      <c r="B90" s="190"/>
      <c r="C90" s="190"/>
      <c r="D90" s="190"/>
    </row>
    <row r="91" spans="1:4" ht="12.75">
      <c r="A91" s="257"/>
      <c r="B91" s="196" t="s">
        <v>22</v>
      </c>
      <c r="C91" s="253">
        <f>SUM(C82:C89)</f>
        <v>947906</v>
      </c>
      <c r="D91" s="321">
        <v>28357613.86</v>
      </c>
    </row>
    <row r="92" spans="1:4" ht="12.75">
      <c r="A92" s="251"/>
      <c r="B92" s="255"/>
      <c r="C92" s="262"/>
      <c r="D92" s="312"/>
    </row>
    <row r="93" spans="1:4" ht="12.75">
      <c r="A93" s="242" t="s">
        <v>34</v>
      </c>
      <c r="B93" s="190" t="s">
        <v>89</v>
      </c>
      <c r="C93" s="191">
        <v>1618</v>
      </c>
      <c r="D93" s="309"/>
    </row>
    <row r="94" spans="1:4" ht="12.75">
      <c r="A94" s="251"/>
      <c r="B94" s="190" t="s">
        <v>90</v>
      </c>
      <c r="C94" s="191">
        <v>386</v>
      </c>
      <c r="D94" s="301"/>
    </row>
    <row r="95" spans="1:4" ht="12.75">
      <c r="A95" s="251"/>
      <c r="B95" s="190" t="s">
        <v>91</v>
      </c>
      <c r="C95" s="191">
        <v>12423</v>
      </c>
      <c r="D95" s="301"/>
    </row>
    <row r="96" spans="1:4" ht="12.75">
      <c r="A96" s="251"/>
      <c r="B96" s="190" t="s">
        <v>86</v>
      </c>
      <c r="C96" s="191">
        <v>35377</v>
      </c>
      <c r="D96" s="298"/>
    </row>
    <row r="97" spans="1:4" ht="12.75">
      <c r="A97" s="251"/>
      <c r="B97" s="190" t="s">
        <v>88</v>
      </c>
      <c r="C97" s="191">
        <v>3083</v>
      </c>
      <c r="D97" s="301"/>
    </row>
    <row r="98" spans="1:4" ht="12.75">
      <c r="A98" s="251"/>
      <c r="B98" s="190"/>
      <c r="C98" s="191"/>
      <c r="D98" s="301"/>
    </row>
    <row r="99" spans="1:6" ht="12.75">
      <c r="A99" s="251"/>
      <c r="B99" s="196" t="s">
        <v>22</v>
      </c>
      <c r="C99" s="253">
        <f>SUM(C93:C97)</f>
        <v>52887</v>
      </c>
      <c r="D99" s="313">
        <v>750268.79</v>
      </c>
      <c r="F99" s="288"/>
    </row>
    <row r="100" spans="1:4" ht="12.75">
      <c r="A100" s="251"/>
      <c r="B100" s="255"/>
      <c r="C100" s="262"/>
      <c r="D100" s="312"/>
    </row>
    <row r="101" spans="1:4" ht="12.75">
      <c r="A101" s="242" t="s">
        <v>44</v>
      </c>
      <c r="B101" s="190" t="s">
        <v>103</v>
      </c>
      <c r="C101" s="191">
        <v>7873</v>
      </c>
      <c r="D101" s="305"/>
    </row>
    <row r="102" spans="1:4" ht="12.75">
      <c r="A102" s="257"/>
      <c r="B102" s="190"/>
      <c r="C102" s="190"/>
      <c r="D102" s="190"/>
    </row>
    <row r="103" spans="1:4" ht="12.75">
      <c r="A103" s="251"/>
      <c r="B103" s="196" t="s">
        <v>22</v>
      </c>
      <c r="C103" s="197">
        <v>7873</v>
      </c>
      <c r="D103" s="306" t="s">
        <v>121</v>
      </c>
    </row>
    <row r="104" spans="1:4" ht="12.75">
      <c r="A104" s="251"/>
      <c r="B104" s="250"/>
      <c r="C104" s="191"/>
      <c r="D104" s="308"/>
    </row>
    <row r="105" spans="1:4" ht="12.75">
      <c r="A105" s="242" t="s">
        <v>32</v>
      </c>
      <c r="B105" s="190" t="s">
        <v>103</v>
      </c>
      <c r="C105" s="191">
        <v>332147</v>
      </c>
      <c r="D105" s="298"/>
    </row>
    <row r="106" spans="1:4" ht="12.75">
      <c r="A106" s="251"/>
      <c r="B106" s="190" t="s">
        <v>86</v>
      </c>
      <c r="C106" s="191">
        <v>22756</v>
      </c>
      <c r="D106" s="298"/>
    </row>
    <row r="107" spans="1:4" ht="12.75">
      <c r="A107" s="257"/>
      <c r="B107" s="190"/>
      <c r="C107" s="190"/>
      <c r="D107" s="302"/>
    </row>
    <row r="108" spans="1:4" ht="12.75">
      <c r="A108" s="251"/>
      <c r="B108" s="196" t="s">
        <v>22</v>
      </c>
      <c r="C108" s="259">
        <f>SUM(C105:C106)</f>
        <v>354903</v>
      </c>
      <c r="D108" s="303">
        <v>3174847.98</v>
      </c>
    </row>
    <row r="109" spans="1:4" ht="12.75">
      <c r="A109" s="251"/>
      <c r="B109" s="255"/>
      <c r="C109" s="191"/>
      <c r="D109" s="293"/>
    </row>
    <row r="110" spans="1:4" ht="12.75">
      <c r="A110" s="242" t="s">
        <v>38</v>
      </c>
      <c r="B110" s="190" t="s">
        <v>101</v>
      </c>
      <c r="C110" s="191">
        <v>21452</v>
      </c>
      <c r="D110" s="309"/>
    </row>
    <row r="111" spans="1:4" ht="12.75">
      <c r="A111" s="257"/>
      <c r="B111" s="190"/>
      <c r="C111" s="190"/>
      <c r="D111" s="302"/>
    </row>
    <row r="112" spans="1:4" ht="12.75">
      <c r="A112" s="251"/>
      <c r="B112" s="196" t="s">
        <v>22</v>
      </c>
      <c r="C112" s="197">
        <v>21452</v>
      </c>
      <c r="D112" s="304" t="s">
        <v>121</v>
      </c>
    </row>
    <row r="113" spans="1:4" ht="12.75">
      <c r="A113" s="244"/>
      <c r="B113" s="250"/>
      <c r="C113" s="191"/>
      <c r="D113" s="293"/>
    </row>
    <row r="114" spans="1:4" ht="12.75">
      <c r="A114" s="242" t="s">
        <v>31</v>
      </c>
      <c r="B114" s="190" t="s">
        <v>101</v>
      </c>
      <c r="C114" s="191">
        <v>7905</v>
      </c>
      <c r="D114" s="309"/>
    </row>
    <row r="115" spans="1:4" ht="12.75">
      <c r="A115" s="251"/>
      <c r="B115" s="190" t="s">
        <v>103</v>
      </c>
      <c r="C115" s="191">
        <v>7910</v>
      </c>
      <c r="D115" s="305"/>
    </row>
    <row r="116" spans="1:4" ht="12.75">
      <c r="A116" s="251"/>
      <c r="B116" s="190" t="s">
        <v>89</v>
      </c>
      <c r="C116" s="191">
        <v>26097</v>
      </c>
      <c r="D116" s="298"/>
    </row>
    <row r="117" spans="1:4" ht="12.75">
      <c r="A117" s="251"/>
      <c r="B117" s="190" t="s">
        <v>105</v>
      </c>
      <c r="C117" s="191">
        <v>1450</v>
      </c>
      <c r="D117" s="297"/>
    </row>
    <row r="118" spans="1:4" ht="12.75">
      <c r="A118" s="251"/>
      <c r="B118" s="190" t="s">
        <v>109</v>
      </c>
      <c r="C118" s="191">
        <v>59910</v>
      </c>
      <c r="D118" s="298"/>
    </row>
    <row r="119" spans="1:4" ht="12.75">
      <c r="A119" s="251"/>
      <c r="B119" s="190" t="s">
        <v>113</v>
      </c>
      <c r="C119" s="191">
        <v>10400</v>
      </c>
      <c r="D119" s="301"/>
    </row>
    <row r="120" spans="1:4" ht="12.75">
      <c r="A120" s="251"/>
      <c r="B120" s="190" t="s">
        <v>112</v>
      </c>
      <c r="C120" s="191">
        <v>24201</v>
      </c>
      <c r="D120" s="298"/>
    </row>
    <row r="121" spans="1:4" ht="12.75">
      <c r="A121" s="251"/>
      <c r="B121" s="190" t="s">
        <v>99</v>
      </c>
      <c r="C121" s="191">
        <v>20671</v>
      </c>
      <c r="D121" s="297"/>
    </row>
    <row r="122" spans="1:4" ht="12.75">
      <c r="A122" s="251"/>
      <c r="B122" s="190" t="s">
        <v>90</v>
      </c>
      <c r="C122" s="191">
        <v>720</v>
      </c>
      <c r="D122" s="301"/>
    </row>
    <row r="123" spans="1:4" ht="12.75">
      <c r="A123" s="251"/>
      <c r="B123" s="190" t="s">
        <v>91</v>
      </c>
      <c r="C123" s="191">
        <v>18502</v>
      </c>
      <c r="D123" s="301"/>
    </row>
    <row r="124" spans="1:4" ht="12.75">
      <c r="A124" s="251"/>
      <c r="B124" s="190" t="s">
        <v>106</v>
      </c>
      <c r="C124" s="191">
        <v>49289</v>
      </c>
      <c r="D124" s="301"/>
    </row>
    <row r="125" spans="1:4" ht="12.75">
      <c r="A125" s="251"/>
      <c r="B125" s="190" t="s">
        <v>86</v>
      </c>
      <c r="C125" s="191">
        <v>32060</v>
      </c>
      <c r="D125" s="298"/>
    </row>
    <row r="126" spans="1:4" ht="12.75">
      <c r="A126" s="251"/>
      <c r="B126" s="190" t="s">
        <v>111</v>
      </c>
      <c r="C126" s="191">
        <v>6442</v>
      </c>
      <c r="D126" s="298"/>
    </row>
    <row r="127" spans="1:4" ht="12.75">
      <c r="A127" s="251"/>
      <c r="B127" s="190" t="s">
        <v>88</v>
      </c>
      <c r="C127" s="191">
        <v>63633</v>
      </c>
      <c r="D127" s="298"/>
    </row>
    <row r="128" spans="1:4" ht="12.75">
      <c r="A128" s="257"/>
      <c r="B128" s="190"/>
      <c r="C128" s="190"/>
      <c r="D128" s="302"/>
    </row>
    <row r="129" spans="1:4" ht="12.75">
      <c r="A129" s="251"/>
      <c r="B129" s="196" t="s">
        <v>22</v>
      </c>
      <c r="C129" s="259">
        <f>SUM(C114:C127)</f>
        <v>329190</v>
      </c>
      <c r="D129" s="303">
        <v>5078402.08</v>
      </c>
    </row>
    <row r="130" spans="1:4" ht="12.75">
      <c r="A130" s="251"/>
      <c r="B130" s="255"/>
      <c r="C130" s="191"/>
      <c r="D130" s="293"/>
    </row>
    <row r="131" spans="1:4" ht="12.75">
      <c r="A131" s="242" t="s">
        <v>25</v>
      </c>
      <c r="B131" s="190" t="s">
        <v>101</v>
      </c>
      <c r="C131" s="191">
        <v>2049801</v>
      </c>
      <c r="D131" s="309"/>
    </row>
    <row r="132" spans="1:4" ht="12.75">
      <c r="A132" s="251"/>
      <c r="B132" s="190" t="s">
        <v>103</v>
      </c>
      <c r="C132" s="191">
        <v>272758</v>
      </c>
      <c r="D132" s="298"/>
    </row>
    <row r="133" spans="1:4" ht="12.75">
      <c r="A133" s="251"/>
      <c r="B133" s="190" t="s">
        <v>89</v>
      </c>
      <c r="C133" s="191">
        <v>1520795</v>
      </c>
      <c r="D133" s="298"/>
    </row>
    <row r="134" spans="1:4" ht="12.75">
      <c r="A134" s="251"/>
      <c r="B134" s="190" t="s">
        <v>105</v>
      </c>
      <c r="C134" s="191">
        <v>20854</v>
      </c>
      <c r="D134" s="297"/>
    </row>
    <row r="135" spans="1:4" ht="12.75">
      <c r="A135" s="251"/>
      <c r="B135" s="190" t="s">
        <v>107</v>
      </c>
      <c r="C135" s="191">
        <v>370103</v>
      </c>
      <c r="D135" s="297"/>
    </row>
    <row r="136" spans="1:4" ht="12.75">
      <c r="A136" s="251"/>
      <c r="B136" s="190" t="s">
        <v>109</v>
      </c>
      <c r="C136" s="191">
        <v>572510</v>
      </c>
      <c r="D136" s="298"/>
    </row>
    <row r="137" spans="1:4" ht="12.75">
      <c r="A137" s="251"/>
      <c r="B137" s="190" t="s">
        <v>113</v>
      </c>
      <c r="C137" s="191">
        <v>106043</v>
      </c>
      <c r="D137" s="301"/>
    </row>
    <row r="138" spans="1:4" ht="12.75">
      <c r="A138" s="251"/>
      <c r="B138" s="190" t="s">
        <v>112</v>
      </c>
      <c r="C138" s="191">
        <v>395994</v>
      </c>
      <c r="D138" s="298"/>
    </row>
    <row r="139" spans="1:4" ht="12.75">
      <c r="A139" s="251"/>
      <c r="B139" s="190" t="s">
        <v>99</v>
      </c>
      <c r="C139" s="191">
        <v>598014</v>
      </c>
      <c r="D139" s="297"/>
    </row>
    <row r="140" spans="1:4" ht="12.75">
      <c r="A140" s="251"/>
      <c r="B140" s="190" t="s">
        <v>90</v>
      </c>
      <c r="C140" s="191">
        <v>404671</v>
      </c>
      <c r="D140" s="301"/>
    </row>
    <row r="141" spans="1:4" ht="12.75">
      <c r="A141" s="251"/>
      <c r="B141" s="190" t="s">
        <v>91</v>
      </c>
      <c r="C141" s="191">
        <v>163218</v>
      </c>
      <c r="D141" s="298"/>
    </row>
    <row r="142" spans="1:4" ht="12.75">
      <c r="A142" s="251"/>
      <c r="B142" s="190" t="s">
        <v>106</v>
      </c>
      <c r="C142" s="191">
        <v>128512</v>
      </c>
      <c r="D142" s="297"/>
    </row>
    <row r="143" spans="1:4" ht="12.75">
      <c r="A143" s="251"/>
      <c r="B143" s="190" t="s">
        <v>86</v>
      </c>
      <c r="C143" s="191">
        <v>2435083</v>
      </c>
      <c r="D143" s="298"/>
    </row>
    <row r="144" spans="1:9" ht="12.75">
      <c r="A144" s="251"/>
      <c r="B144" s="190" t="s">
        <v>111</v>
      </c>
      <c r="C144" s="191">
        <v>547598</v>
      </c>
      <c r="D144" s="298"/>
      <c r="G144" s="47"/>
      <c r="H144" s="256"/>
      <c r="I144" s="70"/>
    </row>
    <row r="145" spans="1:8" ht="12.75">
      <c r="A145" s="251"/>
      <c r="B145" s="190" t="s">
        <v>88</v>
      </c>
      <c r="C145" s="191">
        <v>15112</v>
      </c>
      <c r="D145" s="298"/>
      <c r="G145" s="47"/>
      <c r="H145" s="256"/>
    </row>
    <row r="146" spans="1:4" ht="12.75">
      <c r="A146" s="257"/>
      <c r="B146" s="190"/>
      <c r="C146" s="190"/>
      <c r="D146" s="190"/>
    </row>
    <row r="147" spans="1:4" ht="12.75">
      <c r="A147" s="251"/>
      <c r="B147" s="196" t="s">
        <v>22</v>
      </c>
      <c r="C147" s="263">
        <f>SUM(C131:C145)</f>
        <v>9601066</v>
      </c>
      <c r="D147" s="303">
        <v>133209028.67999999</v>
      </c>
    </row>
    <row r="148" spans="1:4" ht="12.75">
      <c r="A148" s="251"/>
      <c r="B148" s="250"/>
      <c r="C148" s="191"/>
      <c r="D148" s="293"/>
    </row>
    <row r="149" spans="1:9" ht="12.75">
      <c r="A149" s="242" t="s">
        <v>24</v>
      </c>
      <c r="B149" s="190" t="s">
        <v>101</v>
      </c>
      <c r="C149" s="191">
        <v>4435475</v>
      </c>
      <c r="D149" s="301"/>
      <c r="H149" s="50"/>
      <c r="I149" s="264"/>
    </row>
    <row r="150" spans="1:4" ht="12.75">
      <c r="A150" s="251"/>
      <c r="B150" s="190" t="s">
        <v>103</v>
      </c>
      <c r="C150" s="191">
        <v>1569427</v>
      </c>
      <c r="D150" s="298"/>
    </row>
    <row r="151" spans="1:4" ht="12.75">
      <c r="A151" s="251"/>
      <c r="B151" s="190" t="s">
        <v>89</v>
      </c>
      <c r="C151" s="191">
        <v>4150264</v>
      </c>
      <c r="D151" s="298"/>
    </row>
    <row r="152" spans="1:4" ht="12.75">
      <c r="A152" s="251"/>
      <c r="B152" s="190" t="s">
        <v>115</v>
      </c>
      <c r="C152" s="191">
        <v>18441</v>
      </c>
      <c r="D152" s="301"/>
    </row>
    <row r="153" spans="1:4" ht="12.75">
      <c r="A153" s="251"/>
      <c r="B153" s="190" t="s">
        <v>105</v>
      </c>
      <c r="C153" s="191">
        <v>282750</v>
      </c>
      <c r="D153" s="297"/>
    </row>
    <row r="154" spans="1:4" ht="12.75">
      <c r="A154" s="251"/>
      <c r="B154" s="190" t="s">
        <v>107</v>
      </c>
      <c r="C154" s="191">
        <v>581359</v>
      </c>
      <c r="D154" s="297"/>
    </row>
    <row r="155" spans="1:4" ht="12.75">
      <c r="A155" s="251"/>
      <c r="B155" s="190" t="s">
        <v>109</v>
      </c>
      <c r="C155" s="191">
        <v>1598649</v>
      </c>
      <c r="D155" s="298"/>
    </row>
    <row r="156" spans="1:4" ht="12.75">
      <c r="A156" s="251"/>
      <c r="B156" s="190" t="s">
        <v>113</v>
      </c>
      <c r="C156" s="191">
        <v>252436</v>
      </c>
      <c r="D156" s="301"/>
    </row>
    <row r="157" spans="1:4" ht="12.75">
      <c r="A157" s="251"/>
      <c r="B157" s="190" t="s">
        <v>112</v>
      </c>
      <c r="C157" s="191">
        <v>524700</v>
      </c>
      <c r="D157" s="298"/>
    </row>
    <row r="158" spans="1:4" ht="12.75">
      <c r="A158" s="251"/>
      <c r="B158" s="190" t="s">
        <v>99</v>
      </c>
      <c r="C158" s="191">
        <v>2227700</v>
      </c>
      <c r="D158" s="297"/>
    </row>
    <row r="159" spans="1:4" ht="12.75">
      <c r="A159" s="251"/>
      <c r="B159" s="190" t="s">
        <v>90</v>
      </c>
      <c r="C159" s="191">
        <v>1661906</v>
      </c>
      <c r="D159" s="298"/>
    </row>
    <row r="160" spans="1:4" ht="12.75">
      <c r="A160" s="251"/>
      <c r="B160" s="190" t="s">
        <v>91</v>
      </c>
      <c r="C160" s="191">
        <v>546636</v>
      </c>
      <c r="D160" s="298"/>
    </row>
    <row r="161" spans="1:4" ht="12.75">
      <c r="A161" s="251"/>
      <c r="B161" s="190" t="s">
        <v>106</v>
      </c>
      <c r="C161" s="191">
        <v>237157</v>
      </c>
      <c r="D161" s="297"/>
    </row>
    <row r="162" spans="1:4" ht="12.75">
      <c r="A162" s="251"/>
      <c r="B162" s="190" t="s">
        <v>86</v>
      </c>
      <c r="C162" s="191">
        <v>4214819</v>
      </c>
      <c r="D162" s="298"/>
    </row>
    <row r="163" spans="1:4" ht="12.75">
      <c r="A163" s="251"/>
      <c r="B163" s="190" t="s">
        <v>111</v>
      </c>
      <c r="C163" s="191">
        <v>1185415</v>
      </c>
      <c r="D163" s="298"/>
    </row>
    <row r="164" spans="1:4" ht="12.75">
      <c r="A164" s="251"/>
      <c r="B164" s="190" t="s">
        <v>88</v>
      </c>
      <c r="C164" s="191">
        <v>294473</v>
      </c>
      <c r="D164" s="298"/>
    </row>
    <row r="165" spans="1:4" ht="12.75">
      <c r="A165" s="257"/>
      <c r="B165" s="190"/>
      <c r="C165" s="190"/>
      <c r="D165" s="190"/>
    </row>
    <row r="166" spans="1:4" ht="12.75">
      <c r="A166" s="251"/>
      <c r="B166" s="196" t="s">
        <v>22</v>
      </c>
      <c r="C166" s="265">
        <f>SUM(C149:C164)</f>
        <v>23781607</v>
      </c>
      <c r="D166" s="303">
        <v>273303206.47</v>
      </c>
    </row>
    <row r="167" spans="1:4" ht="12.75">
      <c r="A167" s="251"/>
      <c r="B167" s="255"/>
      <c r="C167" s="191"/>
      <c r="D167" s="293"/>
    </row>
    <row r="168" spans="1:4" ht="12.75">
      <c r="A168" s="242" t="s">
        <v>26</v>
      </c>
      <c r="B168" s="190" t="s">
        <v>101</v>
      </c>
      <c r="C168" s="191">
        <v>902798</v>
      </c>
      <c r="D168" s="301"/>
    </row>
    <row r="169" spans="1:4" ht="12.75">
      <c r="A169" s="251"/>
      <c r="B169" s="190" t="s">
        <v>103</v>
      </c>
      <c r="C169" s="191">
        <v>197534</v>
      </c>
      <c r="D169" s="298"/>
    </row>
    <row r="170" spans="1:9" ht="15">
      <c r="A170" s="251"/>
      <c r="B170" s="190" t="s">
        <v>89</v>
      </c>
      <c r="C170" s="191">
        <v>417110</v>
      </c>
      <c r="D170" s="298"/>
      <c r="F170" s="217"/>
      <c r="G170" s="72"/>
      <c r="H170" s="50"/>
      <c r="I170" s="264"/>
    </row>
    <row r="171" spans="1:9" ht="12.75">
      <c r="A171" s="251"/>
      <c r="B171" s="190" t="s">
        <v>107</v>
      </c>
      <c r="C171" s="191">
        <v>93509</v>
      </c>
      <c r="D171" s="297"/>
      <c r="F171" s="266"/>
      <c r="G171" s="72"/>
      <c r="H171" s="50"/>
      <c r="I171" s="264"/>
    </row>
    <row r="172" spans="1:9" ht="12.75">
      <c r="A172" s="251"/>
      <c r="B172" s="190" t="s">
        <v>109</v>
      </c>
      <c r="C172" s="191">
        <v>158628</v>
      </c>
      <c r="D172" s="298"/>
      <c r="F172" s="266"/>
      <c r="G172" s="72"/>
      <c r="H172" s="50"/>
      <c r="I172" s="264"/>
    </row>
    <row r="173" spans="1:9" ht="12.75">
      <c r="A173" s="251"/>
      <c r="B173" s="190" t="s">
        <v>113</v>
      </c>
      <c r="C173" s="191">
        <v>30000</v>
      </c>
      <c r="D173" s="301"/>
      <c r="F173" s="266"/>
      <c r="G173" s="72"/>
      <c r="H173" s="50"/>
      <c r="I173" s="264"/>
    </row>
    <row r="174" spans="1:9" ht="12.75">
      <c r="A174" s="251"/>
      <c r="B174" s="190" t="s">
        <v>112</v>
      </c>
      <c r="C174" s="191">
        <v>39353</v>
      </c>
      <c r="D174" s="298"/>
      <c r="F174" s="266"/>
      <c r="G174" s="72"/>
      <c r="H174" s="50"/>
      <c r="I174" s="264"/>
    </row>
    <row r="175" spans="1:9" ht="12.75">
      <c r="A175" s="251"/>
      <c r="B175" s="190" t="s">
        <v>99</v>
      </c>
      <c r="C175" s="191">
        <v>401299</v>
      </c>
      <c r="D175" s="297"/>
      <c r="F175" s="266"/>
      <c r="G175" s="72"/>
      <c r="H175" s="50"/>
      <c r="I175" s="264"/>
    </row>
    <row r="176" spans="1:9" ht="12.75">
      <c r="A176" s="251"/>
      <c r="B176" s="190" t="s">
        <v>90</v>
      </c>
      <c r="C176" s="191">
        <v>69876</v>
      </c>
      <c r="D176" s="298"/>
      <c r="F176" s="266"/>
      <c r="G176" s="72"/>
      <c r="H176" s="50"/>
      <c r="I176" s="264"/>
    </row>
    <row r="177" spans="1:9" ht="12.75">
      <c r="A177" s="251"/>
      <c r="B177" s="190" t="s">
        <v>91</v>
      </c>
      <c r="C177" s="191">
        <v>81440</v>
      </c>
      <c r="D177" s="298"/>
      <c r="F177" s="266"/>
      <c r="G177" s="72"/>
      <c r="H177" s="50"/>
      <c r="I177" s="264"/>
    </row>
    <row r="178" spans="1:9" ht="12.75">
      <c r="A178" s="251"/>
      <c r="B178" s="190" t="s">
        <v>106</v>
      </c>
      <c r="C178" s="191">
        <v>107435</v>
      </c>
      <c r="D178" s="297"/>
      <c r="F178" s="266"/>
      <c r="G178" s="72"/>
      <c r="H178" s="50"/>
      <c r="I178" s="264"/>
    </row>
    <row r="179" spans="1:9" ht="12.75">
      <c r="A179" s="251"/>
      <c r="B179" s="190" t="s">
        <v>86</v>
      </c>
      <c r="C179" s="191">
        <v>1797090</v>
      </c>
      <c r="D179" s="298"/>
      <c r="F179" s="266"/>
      <c r="G179" s="72"/>
      <c r="H179" s="50"/>
      <c r="I179" s="264"/>
    </row>
    <row r="180" spans="1:9" ht="12.75">
      <c r="A180" s="251"/>
      <c r="B180" s="190" t="s">
        <v>111</v>
      </c>
      <c r="C180" s="191">
        <v>407914</v>
      </c>
      <c r="D180" s="298"/>
      <c r="F180" s="266"/>
      <c r="G180" s="72"/>
      <c r="H180" s="50"/>
      <c r="I180" s="264"/>
    </row>
    <row r="181" spans="1:9" ht="12.75">
      <c r="A181" s="251"/>
      <c r="B181" s="190"/>
      <c r="C181" s="191"/>
      <c r="D181" s="309"/>
      <c r="F181" s="266"/>
      <c r="G181" s="72"/>
      <c r="H181" s="50"/>
      <c r="I181" s="264"/>
    </row>
    <row r="182" spans="1:9" ht="12.75">
      <c r="A182" s="251"/>
      <c r="B182" s="196" t="s">
        <v>22</v>
      </c>
      <c r="C182" s="259">
        <f>SUM(C168:C180)</f>
        <v>4703986</v>
      </c>
      <c r="D182" s="314">
        <v>24777555</v>
      </c>
      <c r="G182" s="72"/>
      <c r="H182" s="50"/>
      <c r="I182" s="264"/>
    </row>
    <row r="183" spans="1:9" ht="12.75">
      <c r="A183" s="251"/>
      <c r="B183" s="250"/>
      <c r="C183" s="191"/>
      <c r="D183" s="293"/>
      <c r="F183" s="267"/>
      <c r="G183" s="72"/>
      <c r="H183" s="50"/>
      <c r="I183" s="264"/>
    </row>
    <row r="184" spans="1:9" ht="12.75">
      <c r="A184" s="242" t="s">
        <v>27</v>
      </c>
      <c r="B184" s="190" t="s">
        <v>101</v>
      </c>
      <c r="C184" s="191">
        <v>598760</v>
      </c>
      <c r="D184" s="309"/>
      <c r="H184" s="72"/>
      <c r="I184" s="268"/>
    </row>
    <row r="185" spans="1:9" ht="12.75">
      <c r="A185" s="251"/>
      <c r="B185" s="190" t="s">
        <v>103</v>
      </c>
      <c r="C185" s="191">
        <v>262808</v>
      </c>
      <c r="D185" s="298"/>
      <c r="G185" s="155"/>
      <c r="H185" s="269"/>
      <c r="I185" s="270"/>
    </row>
    <row r="186" spans="1:9" ht="15">
      <c r="A186" s="251"/>
      <c r="B186" s="190" t="s">
        <v>89</v>
      </c>
      <c r="C186" s="191">
        <v>61610</v>
      </c>
      <c r="D186" s="298"/>
      <c r="F186" s="217"/>
      <c r="G186" s="271"/>
      <c r="H186" s="272"/>
      <c r="I186" s="220"/>
    </row>
    <row r="187" spans="1:9" ht="12.75">
      <c r="A187" s="251"/>
      <c r="B187" s="190" t="s">
        <v>107</v>
      </c>
      <c r="C187" s="191">
        <v>52814</v>
      </c>
      <c r="D187" s="297"/>
      <c r="F187" s="101"/>
      <c r="G187" s="72"/>
      <c r="H187" s="50"/>
      <c r="I187" s="264"/>
    </row>
    <row r="188" spans="1:9" ht="12.75">
      <c r="A188" s="251"/>
      <c r="B188" s="190" t="s">
        <v>109</v>
      </c>
      <c r="C188" s="191">
        <v>60516</v>
      </c>
      <c r="D188" s="298"/>
      <c r="F188" s="273"/>
      <c r="G188" s="72"/>
      <c r="H188" s="50"/>
      <c r="I188" s="264"/>
    </row>
    <row r="189" spans="1:9" ht="12.75">
      <c r="A189" s="251"/>
      <c r="B189" s="190" t="s">
        <v>113</v>
      </c>
      <c r="C189" s="191">
        <v>51736</v>
      </c>
      <c r="D189" s="301"/>
      <c r="F189" s="273"/>
      <c r="G189" s="72"/>
      <c r="H189" s="50"/>
      <c r="I189" s="264"/>
    </row>
    <row r="190" spans="1:9" ht="12.75">
      <c r="A190" s="251"/>
      <c r="B190" s="190" t="s">
        <v>112</v>
      </c>
      <c r="C190" s="191">
        <v>6615</v>
      </c>
      <c r="D190" s="298"/>
      <c r="F190" s="273"/>
      <c r="G190" s="72"/>
      <c r="H190" s="50"/>
      <c r="I190" s="264"/>
    </row>
    <row r="191" spans="1:9" ht="12.75">
      <c r="A191" s="251"/>
      <c r="B191" s="190" t="s">
        <v>99</v>
      </c>
      <c r="C191" s="191">
        <v>38445</v>
      </c>
      <c r="D191" s="297"/>
      <c r="F191" s="273"/>
      <c r="G191" s="72"/>
      <c r="H191" s="50"/>
      <c r="I191" s="264"/>
    </row>
    <row r="192" spans="1:9" ht="12.75">
      <c r="A192" s="199"/>
      <c r="B192" s="190" t="s">
        <v>90</v>
      </c>
      <c r="C192" s="191">
        <v>267243</v>
      </c>
      <c r="D192" s="301"/>
      <c r="F192" s="273"/>
      <c r="G192" s="72"/>
      <c r="H192" s="50"/>
      <c r="I192" s="264"/>
    </row>
    <row r="193" spans="1:9" ht="12.75">
      <c r="A193" s="251"/>
      <c r="B193" s="190" t="s">
        <v>91</v>
      </c>
      <c r="C193" s="191">
        <v>1641</v>
      </c>
      <c r="D193" s="301"/>
      <c r="F193" s="273"/>
      <c r="G193" s="72"/>
      <c r="H193" s="50"/>
      <c r="I193" s="264"/>
    </row>
    <row r="194" spans="1:9" ht="12.75">
      <c r="A194" s="194"/>
      <c r="B194" s="190" t="s">
        <v>106</v>
      </c>
      <c r="C194" s="191">
        <v>99227</v>
      </c>
      <c r="D194" s="297"/>
      <c r="F194" s="101"/>
      <c r="G194" s="72"/>
      <c r="H194" s="50"/>
      <c r="I194" s="264"/>
    </row>
    <row r="195" spans="1:9" ht="12.75">
      <c r="A195" s="251"/>
      <c r="B195" s="190" t="s">
        <v>86</v>
      </c>
      <c r="C195" s="191">
        <v>245153</v>
      </c>
      <c r="D195" s="298"/>
      <c r="F195" s="101"/>
      <c r="G195" s="72"/>
      <c r="H195" s="50"/>
      <c r="I195" s="264"/>
    </row>
    <row r="196" spans="1:9" ht="12.75">
      <c r="A196" s="251"/>
      <c r="B196" s="190" t="s">
        <v>111</v>
      </c>
      <c r="C196" s="191">
        <v>149775</v>
      </c>
      <c r="D196" s="298"/>
      <c r="F196" s="101"/>
      <c r="G196" s="72"/>
      <c r="H196" s="50"/>
      <c r="I196" s="264"/>
    </row>
    <row r="197" spans="1:9" ht="12.75">
      <c r="A197" s="257"/>
      <c r="B197" s="190"/>
      <c r="C197" s="190"/>
      <c r="D197" s="190"/>
      <c r="F197" s="274"/>
      <c r="G197" s="155"/>
      <c r="H197" s="269"/>
      <c r="I197" s="270"/>
    </row>
    <row r="198" spans="1:9" ht="12.75">
      <c r="A198" s="251"/>
      <c r="B198" s="196" t="s">
        <v>22</v>
      </c>
      <c r="C198" s="275">
        <f>SUM(C184:C196)</f>
        <v>1896343</v>
      </c>
      <c r="D198" s="315">
        <v>24819098.599999998</v>
      </c>
      <c r="G198" s="72"/>
      <c r="H198" s="50"/>
      <c r="I198" s="56"/>
    </row>
    <row r="199" spans="1:9" ht="15">
      <c r="A199" s="251"/>
      <c r="B199" s="276"/>
      <c r="C199" s="191"/>
      <c r="D199" s="293"/>
      <c r="F199" s="217"/>
      <c r="G199" s="72"/>
      <c r="H199" s="50"/>
      <c r="I199" s="264"/>
    </row>
    <row r="200" spans="1:9" ht="12.75">
      <c r="A200" s="242" t="s">
        <v>37</v>
      </c>
      <c r="B200" s="190" t="s">
        <v>91</v>
      </c>
      <c r="C200" s="191">
        <v>10648</v>
      </c>
      <c r="D200" s="301"/>
      <c r="H200" s="72"/>
      <c r="I200" s="268"/>
    </row>
    <row r="201" spans="1:9" ht="12.75">
      <c r="A201" s="244"/>
      <c r="B201" s="190" t="s">
        <v>86</v>
      </c>
      <c r="C201" s="191">
        <v>35000</v>
      </c>
      <c r="D201" s="305"/>
      <c r="G201" s="72"/>
      <c r="H201" s="72"/>
      <c r="I201" s="268"/>
    </row>
    <row r="202" spans="1:9" ht="14.25">
      <c r="A202" s="257"/>
      <c r="B202" s="190"/>
      <c r="C202" s="190"/>
      <c r="D202" s="302"/>
      <c r="F202" s="277"/>
      <c r="G202" s="155"/>
      <c r="H202" s="269"/>
      <c r="I202" s="278"/>
    </row>
    <row r="203" spans="1:9" ht="12.75">
      <c r="A203" s="251"/>
      <c r="B203" s="196" t="s">
        <v>22</v>
      </c>
      <c r="C203" s="279">
        <f>SUM(C200:C201)</f>
        <v>45648</v>
      </c>
      <c r="D203" s="314">
        <v>2910118.14</v>
      </c>
      <c r="G203" s="72"/>
      <c r="H203" s="50"/>
      <c r="I203" s="264"/>
    </row>
    <row r="204" spans="1:9" ht="12.75">
      <c r="A204" s="251"/>
      <c r="B204" s="255"/>
      <c r="C204" s="262"/>
      <c r="D204" s="316"/>
      <c r="F204" s="101"/>
      <c r="G204" s="72"/>
      <c r="H204" s="50"/>
      <c r="I204" s="264"/>
    </row>
    <row r="205" spans="1:9" ht="12.75">
      <c r="A205" s="242" t="s">
        <v>35</v>
      </c>
      <c r="B205" s="255" t="s">
        <v>101</v>
      </c>
      <c r="C205" s="224">
        <v>68611</v>
      </c>
      <c r="D205" s="317"/>
      <c r="H205" s="269"/>
      <c r="I205" s="270"/>
    </row>
    <row r="206" spans="2:4" ht="12.75">
      <c r="B206" s="190" t="s">
        <v>89</v>
      </c>
      <c r="C206" s="191">
        <v>17192</v>
      </c>
      <c r="D206" s="301"/>
    </row>
    <row r="207" spans="2:4" ht="12.75">
      <c r="B207" s="190" t="s">
        <v>112</v>
      </c>
      <c r="C207" s="191">
        <v>658</v>
      </c>
      <c r="D207" s="298"/>
    </row>
    <row r="208" spans="1:4" ht="12.75">
      <c r="A208" s="257"/>
      <c r="B208" s="190"/>
      <c r="C208" s="190"/>
      <c r="D208" s="190"/>
    </row>
    <row r="209" spans="1:4" ht="12.75">
      <c r="A209" s="251"/>
      <c r="B209" s="196" t="s">
        <v>22</v>
      </c>
      <c r="C209" s="275">
        <f>SUM(C205:C207)</f>
        <v>86461</v>
      </c>
      <c r="D209" s="303">
        <v>4138624</v>
      </c>
    </row>
    <row r="210" spans="1:4" ht="12.75">
      <c r="A210" s="251"/>
      <c r="B210" s="255"/>
      <c r="C210" s="191"/>
      <c r="D210" s="293"/>
    </row>
    <row r="211" spans="1:4" ht="12.75">
      <c r="A211" s="242" t="s">
        <v>42</v>
      </c>
      <c r="B211" s="190" t="s">
        <v>103</v>
      </c>
      <c r="C211" s="280">
        <v>17039</v>
      </c>
      <c r="D211" s="261"/>
    </row>
    <row r="212" spans="1:4" ht="12.75">
      <c r="A212" s="257"/>
      <c r="B212" s="190"/>
      <c r="C212" s="190"/>
      <c r="D212" s="258"/>
    </row>
    <row r="213" spans="1:4" ht="12.75">
      <c r="A213" s="257"/>
      <c r="B213" s="196" t="s">
        <v>22</v>
      </c>
      <c r="C213" s="197">
        <v>17039</v>
      </c>
      <c r="D213" s="260" t="s">
        <v>121</v>
      </c>
    </row>
    <row r="214" spans="1:4" ht="12.75">
      <c r="A214" s="257"/>
      <c r="B214" s="190"/>
      <c r="C214" s="190"/>
      <c r="D214" s="252"/>
    </row>
    <row r="215" spans="1:4" ht="12.75">
      <c r="A215" s="246" t="s">
        <v>120</v>
      </c>
      <c r="B215" s="190" t="s">
        <v>101</v>
      </c>
      <c r="C215" s="224">
        <v>8234595</v>
      </c>
      <c r="D215" s="281">
        <v>121490064.5</v>
      </c>
    </row>
    <row r="216" spans="1:4" ht="12.75">
      <c r="A216" s="251"/>
      <c r="B216" s="190" t="s">
        <v>103</v>
      </c>
      <c r="C216" s="224">
        <v>2671496</v>
      </c>
      <c r="D216" s="282">
        <v>31799331.55</v>
      </c>
    </row>
    <row r="217" spans="1:4" ht="12.75">
      <c r="A217" s="251"/>
      <c r="B217" s="190" t="s">
        <v>89</v>
      </c>
      <c r="C217" s="224">
        <v>6674983</v>
      </c>
      <c r="D217" s="282">
        <v>64842945.97</v>
      </c>
    </row>
    <row r="218" spans="1:4" ht="12.75">
      <c r="A218" s="257"/>
      <c r="B218" s="190" t="s">
        <v>115</v>
      </c>
      <c r="C218" s="224">
        <v>18441</v>
      </c>
      <c r="D218" s="213">
        <v>246368.25</v>
      </c>
    </row>
    <row r="219" spans="1:4" ht="12.75">
      <c r="A219" s="251"/>
      <c r="B219" s="190" t="s">
        <v>105</v>
      </c>
      <c r="C219" s="224">
        <v>308861</v>
      </c>
      <c r="D219" s="213">
        <v>4698059.69</v>
      </c>
    </row>
    <row r="220" spans="1:4" ht="12.75">
      <c r="A220" s="251"/>
      <c r="B220" s="190" t="s">
        <v>107</v>
      </c>
      <c r="C220" s="224">
        <v>1224285</v>
      </c>
      <c r="D220" s="213">
        <v>16717956.41</v>
      </c>
    </row>
    <row r="221" spans="1:4" ht="12.75">
      <c r="A221" s="251"/>
      <c r="B221" s="190" t="s">
        <v>109</v>
      </c>
      <c r="C221" s="224">
        <v>2509684</v>
      </c>
      <c r="D221" s="282">
        <v>28560868.24</v>
      </c>
    </row>
    <row r="222" spans="1:4" ht="12.75">
      <c r="A222" s="251"/>
      <c r="B222" s="190" t="s">
        <v>113</v>
      </c>
      <c r="C222" s="224">
        <v>452190</v>
      </c>
      <c r="D222" s="282">
        <v>7629786</v>
      </c>
    </row>
    <row r="223" spans="1:4" ht="12.75">
      <c r="A223" s="257"/>
      <c r="B223" s="190" t="s">
        <v>112</v>
      </c>
      <c r="C223" s="224">
        <v>1110620</v>
      </c>
      <c r="D223" s="282">
        <v>17328194.23</v>
      </c>
    </row>
    <row r="224" spans="1:4" ht="12.75">
      <c r="A224" s="244"/>
      <c r="B224" s="190" t="s">
        <v>99</v>
      </c>
      <c r="C224" s="224">
        <v>4808360</v>
      </c>
      <c r="D224" s="213">
        <v>63118829.71</v>
      </c>
    </row>
    <row r="225" spans="1:4" ht="12.75">
      <c r="A225" s="199"/>
      <c r="B225" s="190" t="s">
        <v>90</v>
      </c>
      <c r="C225" s="224">
        <v>2749409</v>
      </c>
      <c r="D225" s="282">
        <v>43295357.23</v>
      </c>
    </row>
    <row r="226" spans="1:4" ht="12.75">
      <c r="A226" s="199"/>
      <c r="B226" s="190" t="s">
        <v>91</v>
      </c>
      <c r="C226" s="224">
        <v>1170525</v>
      </c>
      <c r="D226" s="282">
        <v>15815782.4</v>
      </c>
    </row>
    <row r="227" spans="1:4" ht="12.75">
      <c r="A227" s="199"/>
      <c r="B227" s="190" t="s">
        <v>106</v>
      </c>
      <c r="C227" s="224">
        <v>621620</v>
      </c>
      <c r="D227" s="213">
        <v>6928076.4</v>
      </c>
    </row>
    <row r="228" spans="1:6" ht="12.75">
      <c r="A228" s="199"/>
      <c r="B228" s="190" t="s">
        <v>86</v>
      </c>
      <c r="C228" s="224">
        <v>10035185</v>
      </c>
      <c r="D228" s="282">
        <v>126978162.2</v>
      </c>
      <c r="F228" s="70"/>
    </row>
    <row r="229" spans="1:4" ht="12.75">
      <c r="A229" s="199"/>
      <c r="B229" s="190" t="s">
        <v>111</v>
      </c>
      <c r="C229" s="224">
        <v>2358899</v>
      </c>
      <c r="D229" s="282">
        <v>31460664.07</v>
      </c>
    </row>
    <row r="230" spans="1:4" ht="12.75">
      <c r="A230" s="199"/>
      <c r="B230" s="190" t="s">
        <v>88</v>
      </c>
      <c r="C230" s="224">
        <v>1399252</v>
      </c>
      <c r="D230" s="282">
        <v>11304406.98</v>
      </c>
    </row>
    <row r="231" spans="1:4" ht="12.75">
      <c r="A231" s="257"/>
      <c r="B231" s="190"/>
      <c r="C231" s="190"/>
      <c r="D231" s="258"/>
    </row>
    <row r="232" spans="1:4" ht="12.75">
      <c r="A232" s="199"/>
      <c r="B232" s="196" t="s">
        <v>22</v>
      </c>
      <c r="C232" s="259">
        <f>SUM(C215:C230)</f>
        <v>46348405</v>
      </c>
      <c r="D232" s="254">
        <f>SUM(D215:D230)</f>
        <v>592214853.83</v>
      </c>
    </row>
    <row r="233" spans="1:4" ht="13.5" thickBot="1">
      <c r="A233" s="230"/>
      <c r="B233" s="231"/>
      <c r="C233" s="231"/>
      <c r="D233" s="283"/>
    </row>
    <row r="234" spans="1:4" ht="12.75">
      <c r="A234" s="80"/>
      <c r="D234" s="284"/>
    </row>
    <row r="235" spans="1:4" ht="12.75">
      <c r="A235" s="80"/>
      <c r="D235" s="76"/>
    </row>
    <row r="236" spans="1:4" ht="12.75">
      <c r="A236" s="80"/>
      <c r="D236" s="80"/>
    </row>
    <row r="237" spans="1:4" ht="12.75">
      <c r="A237" s="80"/>
      <c r="D237" s="80"/>
    </row>
    <row r="238" spans="1:4" ht="12.75">
      <c r="A238" s="80"/>
      <c r="D238" s="80"/>
    </row>
    <row r="239" spans="1:4" ht="12.75">
      <c r="A239" s="80"/>
      <c r="D239" s="80"/>
    </row>
    <row r="240" spans="1:4" ht="12.75">
      <c r="A240" s="80"/>
      <c r="D240" s="80"/>
    </row>
    <row r="241" spans="1:4" ht="12.75">
      <c r="A241" s="80"/>
      <c r="D241" s="80"/>
    </row>
    <row r="242" spans="1:4" ht="12.75">
      <c r="A242" s="80"/>
      <c r="D242" s="80"/>
    </row>
    <row r="243" spans="1:4" ht="12.75">
      <c r="A243" s="80"/>
      <c r="D243" s="80"/>
    </row>
    <row r="244" spans="1:4" ht="12.75">
      <c r="A244" s="80"/>
      <c r="D244" s="80"/>
    </row>
    <row r="245" spans="1:4" ht="12.75">
      <c r="A245" s="80"/>
      <c r="D245" s="80"/>
    </row>
    <row r="246" spans="1:4" ht="12.75">
      <c r="A246" s="80"/>
      <c r="D246" s="80"/>
    </row>
    <row r="247" spans="1:4" ht="12.75">
      <c r="A247" s="80"/>
      <c r="D247" s="80"/>
    </row>
    <row r="248" spans="1:4" ht="12.75">
      <c r="A248" s="80"/>
      <c r="D248" s="80"/>
    </row>
    <row r="249" spans="1:4" ht="12.75">
      <c r="A249" s="80"/>
      <c r="D249" s="80"/>
    </row>
    <row r="250" spans="1:4" ht="12.75">
      <c r="A250" s="80"/>
      <c r="D250" s="80"/>
    </row>
    <row r="251" spans="1:4" ht="12.75">
      <c r="A251" s="80"/>
      <c r="D251" s="80"/>
    </row>
    <row r="252" spans="1:4" ht="12.75">
      <c r="A252" s="80"/>
      <c r="D252" s="80"/>
    </row>
    <row r="253" spans="1:4" ht="12.75">
      <c r="A253" s="80"/>
      <c r="C253" s="285"/>
      <c r="D253" s="80"/>
    </row>
    <row r="254" spans="1:4" ht="12.75">
      <c r="A254" s="80"/>
      <c r="C254" s="285"/>
      <c r="D254" s="80"/>
    </row>
    <row r="255" spans="1:4" ht="12.75">
      <c r="A255" s="80"/>
      <c r="D255" s="80"/>
    </row>
    <row r="256" spans="1:4" ht="12.75">
      <c r="A256" s="80"/>
      <c r="D256" s="80"/>
    </row>
    <row r="257" spans="1:4" ht="12.75">
      <c r="A257" s="80"/>
      <c r="D257" s="80"/>
    </row>
    <row r="258" spans="1:4" ht="12.75">
      <c r="A258" s="80"/>
      <c r="D258" s="80"/>
    </row>
    <row r="259" spans="1:4" ht="12.75">
      <c r="A259" s="80"/>
      <c r="D259" s="80"/>
    </row>
    <row r="260" spans="1:4" ht="12.75">
      <c r="A260" s="80"/>
      <c r="D260" s="80"/>
    </row>
    <row r="261" spans="1:4" ht="12.75">
      <c r="A261" s="80"/>
      <c r="D261" s="80"/>
    </row>
    <row r="262" spans="1:4" ht="12.75">
      <c r="A262" s="80"/>
      <c r="D262" s="80"/>
    </row>
    <row r="263" spans="1:4" ht="12.75">
      <c r="A263" s="80"/>
      <c r="D263" s="80"/>
    </row>
    <row r="264" spans="1:4" ht="12.75">
      <c r="A264" s="80"/>
      <c r="D264" s="80"/>
    </row>
    <row r="265" ht="12.75">
      <c r="D265" s="80"/>
    </row>
    <row r="266" ht="12.75">
      <c r="D266" s="80"/>
    </row>
    <row r="267" ht="12.75">
      <c r="D267" s="80"/>
    </row>
    <row r="268" ht="12.75">
      <c r="D268" s="80"/>
    </row>
    <row r="269" ht="12.75">
      <c r="D269" s="80"/>
    </row>
    <row r="270" ht="12.75">
      <c r="D270" s="80"/>
    </row>
    <row r="271" ht="12.75">
      <c r="D271" s="80"/>
    </row>
    <row r="272" ht="12.75">
      <c r="D272" s="80"/>
    </row>
    <row r="273" ht="12.75">
      <c r="D273" s="80"/>
    </row>
    <row r="274" ht="12.75">
      <c r="D274" s="80"/>
    </row>
    <row r="275" ht="12.75">
      <c r="D275" s="80"/>
    </row>
    <row r="276" ht="12.75">
      <c r="D276" s="80"/>
    </row>
    <row r="277" ht="12.75">
      <c r="D277" s="80"/>
    </row>
    <row r="278" ht="12.75">
      <c r="D278" s="80"/>
    </row>
    <row r="279" ht="12.75">
      <c r="D279" s="80"/>
    </row>
    <row r="280" ht="12.75">
      <c r="D280" s="80"/>
    </row>
    <row r="281" ht="12.75">
      <c r="D281" s="80"/>
    </row>
    <row r="282" ht="12.75">
      <c r="D282" s="80"/>
    </row>
  </sheetData>
  <sheetProtection/>
  <hyperlinks>
    <hyperlink ref="E4" location="Index!A1" display="Index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Ministry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harte</dc:creator>
  <cp:keywords/>
  <dc:description/>
  <cp:lastModifiedBy>Cody Knox</cp:lastModifiedBy>
  <dcterms:created xsi:type="dcterms:W3CDTF">2008-08-13T23:51:29Z</dcterms:created>
  <dcterms:modified xsi:type="dcterms:W3CDTF">2014-08-31T03:57:20Z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